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0F529FD5-73D4-421A-ACAA-70EFC5C47BC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ateriale, ob inventar" sheetId="1" r:id="rId1"/>
    <sheet name="Mijloace fixe" sheetId="4" r:id="rId2"/>
    <sheet name="Servicii" sheetId="5" r:id="rId3"/>
    <sheet name="Programul anual al achizitilor " sheetId="6" r:id="rId4"/>
    <sheet name="Anexa privind achizitiile dir.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 l="1"/>
  <c r="G68" i="1"/>
  <c r="G34" i="5" l="1"/>
  <c r="G24" i="4"/>
  <c r="G61" i="1"/>
  <c r="G59" i="1"/>
  <c r="G25" i="1"/>
  <c r="G24" i="1"/>
  <c r="G23" i="1"/>
  <c r="F22" i="1"/>
  <c r="G22" i="1" s="1"/>
  <c r="G21" i="1"/>
  <c r="Y24" i="4" l="1"/>
  <c r="H27" i="4" l="1"/>
  <c r="J27" i="4"/>
  <c r="K27" i="4"/>
  <c r="L27" i="4"/>
  <c r="M27" i="4"/>
  <c r="N27" i="4"/>
  <c r="P27" i="4"/>
  <c r="R27" i="4"/>
  <c r="S27" i="4"/>
  <c r="T27" i="4"/>
  <c r="U27" i="4"/>
  <c r="V27" i="4"/>
  <c r="W27" i="4"/>
  <c r="X27" i="4"/>
  <c r="Y23" i="4"/>
  <c r="I27" i="4" l="1"/>
  <c r="O27" i="4"/>
  <c r="Y27" i="4" l="1"/>
  <c r="G27" i="4"/>
  <c r="G83" i="1" l="1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</calcChain>
</file>

<file path=xl/sharedStrings.xml><?xml version="1.0" encoding="utf-8"?>
<sst xmlns="http://schemas.openxmlformats.org/spreadsheetml/2006/main" count="412" uniqueCount="241">
  <si>
    <t>UM</t>
  </si>
  <si>
    <t>Sursa de finanțare</t>
  </si>
  <si>
    <t>ADER</t>
  </si>
  <si>
    <t>Cod CPV</t>
  </si>
  <si>
    <t>Preț/UM fara TVA</t>
  </si>
  <si>
    <t>Val. totală estimată fara TVA</t>
  </si>
  <si>
    <t>Anexa 1</t>
  </si>
  <si>
    <t>Aprob,</t>
  </si>
  <si>
    <t>Dorin Ioan Sumedrea</t>
  </si>
  <si>
    <t>Director general,</t>
  </si>
  <si>
    <t xml:space="preserve">Aviz, </t>
  </si>
  <si>
    <t>Denumire Compartiment</t>
  </si>
  <si>
    <t>Responsabil</t>
  </si>
  <si>
    <t>Nr. crt</t>
  </si>
  <si>
    <t>Denumire (obiectul contractului de achiziție publică/acordului cadru)</t>
  </si>
  <si>
    <t>Procedura stabilită/instrumente specifice</t>
  </si>
  <si>
    <t>estimat-lei</t>
  </si>
  <si>
    <t>Lei-</t>
  </si>
  <si>
    <t>Preț/UM fara TVA estimat lei</t>
  </si>
  <si>
    <t>Val. totală estimată fara TVA in Lei</t>
  </si>
  <si>
    <t>Modalitatea de derulare a procedurii de atribuire</t>
  </si>
  <si>
    <t>online/offline</t>
  </si>
  <si>
    <t>Persoana responsabila cu aplicarea procedurii de atribuire</t>
  </si>
  <si>
    <t>A</t>
  </si>
  <si>
    <t>B</t>
  </si>
  <si>
    <t>C</t>
  </si>
  <si>
    <t>Valoarea estimata a contractului/acordului-cadru</t>
  </si>
  <si>
    <t>Tipul si obiectul contractului de achizitie publica/acordului-cadru</t>
  </si>
  <si>
    <t>PROGRAMUL ANUAL AL ACHIZIȚILOR PUBLICE</t>
  </si>
  <si>
    <t>Semnificatia coloanelor din tabelul de mai jos este urmatoarea:</t>
  </si>
  <si>
    <t>A- Procedura stabilita/instrumente specifice pentru derularea procesului de achizitie</t>
  </si>
  <si>
    <t>B- Data(luna) estimata pentru initierea procedurii</t>
  </si>
  <si>
    <t>C- Data(luna) estimata pentru atribuirea contractului de achizitie publica/acordului-cadru</t>
  </si>
  <si>
    <t>Obiectul achizitiei</t>
  </si>
  <si>
    <t xml:space="preserve">Valoarea estimata </t>
  </si>
  <si>
    <t>Data estimata pentru initiere</t>
  </si>
  <si>
    <t>Data estimata a finalizarii achizitiei</t>
  </si>
  <si>
    <t>Elaborat,</t>
  </si>
  <si>
    <t>Compartiment specializat in domeniul achizitiilor sectoriale/Persoana desemnata</t>
  </si>
  <si>
    <t>LEI, fara TVA</t>
  </si>
  <si>
    <t>Cant.</t>
  </si>
  <si>
    <t>A Procedura stabilită/instrumente specifice</t>
  </si>
  <si>
    <t>B                  Data (luna) estimata pentru initierea procedurii</t>
  </si>
  <si>
    <t>C                 Data (luna) estimata pentru atribuirea contractului de achizitie publica/acordului-cadru</t>
  </si>
  <si>
    <t>A                     Procedura stabilită/instrumente specifice</t>
  </si>
  <si>
    <t>buc.</t>
  </si>
  <si>
    <t>25.4.2</t>
  </si>
  <si>
    <t>7.3.15</t>
  </si>
  <si>
    <t>Pesticide</t>
  </si>
  <si>
    <t>24451000-0</t>
  </si>
  <si>
    <t>buc</t>
  </si>
  <si>
    <t>7.5.2.</t>
  </si>
  <si>
    <t>7.1.3</t>
  </si>
  <si>
    <t>7.2.3</t>
  </si>
  <si>
    <t>7.1.4</t>
  </si>
  <si>
    <t>7.2.6.</t>
  </si>
  <si>
    <t>7.2.1.</t>
  </si>
  <si>
    <t>25.1.3</t>
  </si>
  <si>
    <t>5 PCCDI</t>
  </si>
  <si>
    <t>6 PCCDI</t>
  </si>
  <si>
    <t>P1</t>
  </si>
  <si>
    <t>P2</t>
  </si>
  <si>
    <t>P3</t>
  </si>
  <si>
    <t>P4</t>
  </si>
  <si>
    <t>Nucleu 19.30</t>
  </si>
  <si>
    <t>Alte venituri</t>
  </si>
  <si>
    <t>Subevnții ASAS</t>
  </si>
  <si>
    <t>19520000-7</t>
  </si>
  <si>
    <t>24450000-3</t>
  </si>
  <si>
    <t>kg</t>
  </si>
  <si>
    <t>34913000-0</t>
  </si>
  <si>
    <t>cutie</t>
  </si>
  <si>
    <t>33696500-0</t>
  </si>
  <si>
    <t>33696300-8</t>
  </si>
  <si>
    <t>Sticlărie pentru laborator</t>
  </si>
  <si>
    <t>33793000-5</t>
  </si>
  <si>
    <t>Produse din plastic</t>
  </si>
  <si>
    <t>Consumabile medicale</t>
  </si>
  <si>
    <t>33140000-3</t>
  </si>
  <si>
    <t>Piese pentru utilaje agricole</t>
  </si>
  <si>
    <t>16810000-6</t>
  </si>
  <si>
    <t>Mănuşi de unică folosinţă</t>
  </si>
  <si>
    <t>18424300-0</t>
  </si>
  <si>
    <t>Fungicide</t>
  </si>
  <si>
    <t>24457000-2</t>
  </si>
  <si>
    <t>Vârfuri de pipete</t>
  </si>
  <si>
    <t>38437110-1</t>
  </si>
  <si>
    <t>24440000-0</t>
  </si>
  <si>
    <t>Hârtie de filtru</t>
  </si>
  <si>
    <t>39300000-5</t>
  </si>
  <si>
    <t xml:space="preserve">15994200-4 </t>
  </si>
  <si>
    <t xml:space="preserve">cutie </t>
  </si>
  <si>
    <t>Pământ</t>
  </si>
  <si>
    <t>14212400-4</t>
  </si>
  <si>
    <t>50410000-2</t>
  </si>
  <si>
    <t>PS 212</t>
  </si>
  <si>
    <t>PS212</t>
  </si>
  <si>
    <t>Total</t>
  </si>
  <si>
    <t>Subventii ASAS</t>
  </si>
  <si>
    <t>TOTAL</t>
  </si>
  <si>
    <t>31532920-9</t>
  </si>
  <si>
    <t>30192700-8</t>
  </si>
  <si>
    <t>18143000-3</t>
  </si>
  <si>
    <t>pachet</t>
  </si>
  <si>
    <t>INCDBH STEFANESTI</t>
  </si>
  <si>
    <t>Uleiuri lubrifiante şi agenţi lubrifianţi</t>
  </si>
  <si>
    <t>Echipamente de protecţie</t>
  </si>
  <si>
    <t>Becuri şi lămpi fluorescente</t>
  </si>
  <si>
    <t>38000000-5</t>
  </si>
  <si>
    <t>Pachet</t>
  </si>
  <si>
    <t>PED 445</t>
  </si>
  <si>
    <t xml:space="preserve">Reactivi chimici </t>
  </si>
  <si>
    <t>Reactivi de laborator</t>
  </si>
  <si>
    <t>79711000-1</t>
  </si>
  <si>
    <t>39717200-3</t>
  </si>
  <si>
    <t>Piese auto</t>
  </si>
  <si>
    <t>34330000-9</t>
  </si>
  <si>
    <t>Achizitie directa</t>
  </si>
  <si>
    <t>Papetarie</t>
  </si>
  <si>
    <t xml:space="preserve">Diverse piese de schimb </t>
  </si>
  <si>
    <t xml:space="preserve">Produse agrochimice </t>
  </si>
  <si>
    <t>Guma arabica</t>
  </si>
  <si>
    <t xml:space="preserve">03420000-0 </t>
  </si>
  <si>
    <t>09211000 -</t>
  </si>
  <si>
    <t>Ingrasaminte minerale</t>
  </si>
  <si>
    <t>14310000-7</t>
  </si>
  <si>
    <t xml:space="preserve">Must </t>
  </si>
  <si>
    <t>15931500-8</t>
  </si>
  <si>
    <t>15932000-0</t>
  </si>
  <si>
    <t>Drojdie de vin</t>
  </si>
  <si>
    <t>18110000-3</t>
  </si>
  <si>
    <t>Robe</t>
  </si>
  <si>
    <t>Saculete de ambalaj</t>
  </si>
  <si>
    <t>18937100-7</t>
  </si>
  <si>
    <t>Produse chimice</t>
  </si>
  <si>
    <t>24000000-4</t>
  </si>
  <si>
    <t>Gaze industriale</t>
  </si>
  <si>
    <t>24110000-8</t>
  </si>
  <si>
    <t>Dioxid de carbon</t>
  </si>
  <si>
    <t xml:space="preserve">24112100-3 </t>
  </si>
  <si>
    <t>24315000-5</t>
  </si>
  <si>
    <t>Diverse produse chimice anorganice</t>
  </si>
  <si>
    <t xml:space="preserve">Diverse tipuri de îngrăşăminte </t>
  </si>
  <si>
    <t>Insecticide</t>
  </si>
  <si>
    <t xml:space="preserve">24452000-7 </t>
  </si>
  <si>
    <t>Erbicide</t>
  </si>
  <si>
    <t>24453000-4</t>
  </si>
  <si>
    <t>Medii de cultura</t>
  </si>
  <si>
    <t>24931250-6</t>
  </si>
  <si>
    <t>Produse antigel</t>
  </si>
  <si>
    <t>24951311-8</t>
  </si>
  <si>
    <t>Diferite produse chimice</t>
  </si>
  <si>
    <t>24960000-1</t>
  </si>
  <si>
    <t>Enzime</t>
  </si>
  <si>
    <t>24965000-6</t>
  </si>
  <si>
    <t xml:space="preserve">30163100-0 </t>
  </si>
  <si>
    <t>Carburanti auto</t>
  </si>
  <si>
    <t>31217000-0</t>
  </si>
  <si>
    <t>Limitatori de supratensiune</t>
  </si>
  <si>
    <t>31320000-5</t>
  </si>
  <si>
    <t>Cabluri de distributie curent</t>
  </si>
  <si>
    <t>31681410-0</t>
  </si>
  <si>
    <t>Materiale electrice</t>
  </si>
  <si>
    <t>31711000-3</t>
  </si>
  <si>
    <t>Accesorii electronice</t>
  </si>
  <si>
    <t>32333200-8</t>
  </si>
  <si>
    <t>Camere video</t>
  </si>
  <si>
    <t>33141626-4</t>
  </si>
  <si>
    <t>Truse de dozaj</t>
  </si>
  <si>
    <t>33191100-6</t>
  </si>
  <si>
    <t>Sterilizator</t>
  </si>
  <si>
    <t>35121500-3</t>
  </si>
  <si>
    <t>Sigilii</t>
  </si>
  <si>
    <t>35125100-7</t>
  </si>
  <si>
    <t>Senzori</t>
  </si>
  <si>
    <t>35821000-5</t>
  </si>
  <si>
    <t>Steaguri</t>
  </si>
  <si>
    <t>Echipamente de laborator, optice</t>
  </si>
  <si>
    <t xml:space="preserve">38436200-2 </t>
  </si>
  <si>
    <t>Evaporatoare rotative</t>
  </si>
  <si>
    <t>39225730-1</t>
  </si>
  <si>
    <t>Flacoane</t>
  </si>
  <si>
    <t>39230000-3</t>
  </si>
  <si>
    <t>Produse cu utilizare speciala</t>
  </si>
  <si>
    <t xml:space="preserve">Cisterna </t>
  </si>
  <si>
    <t>39370000-6</t>
  </si>
  <si>
    <t>Instalatii de distribuire a apei</t>
  </si>
  <si>
    <t xml:space="preserve">39561120-9 </t>
  </si>
  <si>
    <t>Banda textila</t>
  </si>
  <si>
    <t>Aparate de aer conditionat</t>
  </si>
  <si>
    <t>39831210-1</t>
  </si>
  <si>
    <t>Detergenti de vase</t>
  </si>
  <si>
    <t>42913300-2</t>
  </si>
  <si>
    <t>Filtre ulei</t>
  </si>
  <si>
    <t>43323000-3</t>
  </si>
  <si>
    <t>Echipament de irigare</t>
  </si>
  <si>
    <t xml:space="preserve">44115210-4 </t>
  </si>
  <si>
    <t xml:space="preserve">Materiale pentru instalatii de apa si canalizare </t>
  </si>
  <si>
    <t>44162500-8</t>
  </si>
  <si>
    <t>Conducte de apa potabila</t>
  </si>
  <si>
    <t xml:space="preserve">44172000-6 </t>
  </si>
  <si>
    <t>Folii</t>
  </si>
  <si>
    <t>44192000-2</t>
  </si>
  <si>
    <t>Alte materiale de constructii diverse</t>
  </si>
  <si>
    <t xml:space="preserve">44211500-7 </t>
  </si>
  <si>
    <t>Sere</t>
  </si>
  <si>
    <t>44322100-4</t>
  </si>
  <si>
    <t>Conducte pt cabluri</t>
  </si>
  <si>
    <t>44411000-4</t>
  </si>
  <si>
    <t>Articole sanitare</t>
  </si>
  <si>
    <t>44423000-1</t>
  </si>
  <si>
    <t>Diverse articole</t>
  </si>
  <si>
    <t>44511000-5</t>
  </si>
  <si>
    <t>Scule de mana</t>
  </si>
  <si>
    <t>45453100-8</t>
  </si>
  <si>
    <t>Lucrari de renovare</t>
  </si>
  <si>
    <t xml:space="preserve">50000000-5 </t>
  </si>
  <si>
    <t xml:space="preserve"> Servicii de reparare si intretinere </t>
  </si>
  <si>
    <t>50324200-4</t>
  </si>
  <si>
    <t>Servicii de intretinere preventiva</t>
  </si>
  <si>
    <t>Servicii de reparare si de intretinere a aparatelor de masurare, de testare si de control</t>
  </si>
  <si>
    <t>50610000-4</t>
  </si>
  <si>
    <t>Servicii de reparare si de intretinere a echipamentului de securitate</t>
  </si>
  <si>
    <t xml:space="preserve">60000000-8 </t>
  </si>
  <si>
    <t>Servicii de transport</t>
  </si>
  <si>
    <t>71319000-7</t>
  </si>
  <si>
    <t>Servicii de expertiza</t>
  </si>
  <si>
    <t>75111200-9</t>
  </si>
  <si>
    <t>Servicii legislative</t>
  </si>
  <si>
    <t>77211300-5</t>
  </si>
  <si>
    <t>Servicii de defrisare</t>
  </si>
  <si>
    <t>Servicii de monitorizare</t>
  </si>
  <si>
    <t>85148000-8</t>
  </si>
  <si>
    <t>Servicii de analize medicale</t>
  </si>
  <si>
    <t>90921000-9</t>
  </si>
  <si>
    <t xml:space="preserve"> Servicii de dezinfectie si de dezinsectie</t>
  </si>
  <si>
    <t>03121100-6</t>
  </si>
  <si>
    <t>Înființare plantație viticola in suprafata de 10.06 ha</t>
  </si>
  <si>
    <t>BAP</t>
  </si>
  <si>
    <t xml:space="preserve">TOTAL </t>
  </si>
  <si>
    <t>PROGRAMUL ANUAL AL ACHIZIȚILOR PUBLICE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</si>
</sst>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83"/>
  <sheetViews>
    <sheetView tabSelected="1" topLeftCell="B43" zoomScale="80" zoomScaleNormal="80" workbookViewId="0">
      <selection activeCell="X1" sqref="X1"/>
    </sheetView>
  </sheetViews>
  <sheetFormatPr defaultColWidth="9.140625" defaultRowHeight="15.75" x14ac:dyDescent="0.25"/>
  <cols>
    <col min="1" max="1" width="4.42578125" style="12" hidden="1" customWidth="1"/>
    <col min="2" max="2" width="38.7109375" style="25" customWidth="1"/>
    <col min="3" max="3" width="16" style="12" customWidth="1"/>
    <col min="4" max="4" width="13.5703125" style="25" hidden="1" customWidth="1"/>
    <col min="5" max="5" width="12.28515625" style="35" hidden="1" customWidth="1"/>
    <col min="6" max="6" width="22.28515625" style="12" hidden="1" customWidth="1"/>
    <col min="7" max="7" width="12.7109375" style="12" customWidth="1"/>
    <col min="8" max="8" width="12" style="12" hidden="1" customWidth="1"/>
    <col min="9" max="11" width="10.5703125" style="12" hidden="1" customWidth="1"/>
    <col min="12" max="13" width="9.28515625" style="12" hidden="1" customWidth="1"/>
    <col min="14" max="14" width="10.5703125" style="12" hidden="1" customWidth="1"/>
    <col min="15" max="15" width="9.28515625" style="12" hidden="1" customWidth="1"/>
    <col min="16" max="16" width="10.5703125" style="12" hidden="1" customWidth="1"/>
    <col min="17" max="17" width="12" style="12" hidden="1" customWidth="1"/>
    <col min="18" max="18" width="10.5703125" style="12" hidden="1" customWidth="1"/>
    <col min="19" max="19" width="9.28515625" style="12" hidden="1" customWidth="1"/>
    <col min="20" max="21" width="10.5703125" style="12" hidden="1" customWidth="1"/>
    <col min="22" max="22" width="12" style="12" hidden="1" customWidth="1"/>
    <col min="23" max="23" width="0.5703125" style="12" hidden="1" customWidth="1"/>
    <col min="24" max="24" width="47.5703125" style="12" customWidth="1"/>
    <col min="25" max="25" width="18.140625" style="12" bestFit="1" customWidth="1"/>
    <col min="26" max="27" width="9.28515625" style="12" bestFit="1" customWidth="1"/>
    <col min="28" max="28" width="13.140625" style="12" customWidth="1"/>
    <col min="29" max="29" width="12.85546875" style="12" customWidth="1"/>
    <col min="30" max="75" width="9.140625" style="21"/>
    <col min="76" max="16384" width="9.140625" style="12"/>
  </cols>
  <sheetData>
    <row r="1" spans="1:75" s="27" customFormat="1" ht="45" customHeight="1" x14ac:dyDescent="0.25">
      <c r="B1" s="80" t="s">
        <v>104</v>
      </c>
      <c r="C1" s="80"/>
      <c r="D1" s="80"/>
      <c r="E1" s="34"/>
      <c r="Z1" s="27" t="s">
        <v>6</v>
      </c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</row>
    <row r="2" spans="1:75" s="27" customFormat="1" x14ac:dyDescent="0.25">
      <c r="B2" s="23"/>
      <c r="D2" s="23"/>
      <c r="E2" s="34"/>
      <c r="Z2" s="27" t="s">
        <v>7</v>
      </c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</row>
    <row r="3" spans="1:75" s="27" customFormat="1" x14ac:dyDescent="0.25">
      <c r="B3" s="23"/>
      <c r="D3" s="23"/>
      <c r="E3" s="34"/>
      <c r="Z3" s="27" t="s">
        <v>9</v>
      </c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</row>
    <row r="4" spans="1:75" s="27" customFormat="1" x14ac:dyDescent="0.25">
      <c r="B4" s="23"/>
      <c r="D4" s="23"/>
      <c r="E4" s="34"/>
      <c r="Z4" s="27" t="s">
        <v>8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</row>
    <row r="5" spans="1:75" s="27" customFormat="1" x14ac:dyDescent="0.25">
      <c r="B5" s="23"/>
      <c r="D5" s="23"/>
      <c r="E5" s="34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</row>
    <row r="6" spans="1:75" s="27" customFormat="1" x14ac:dyDescent="0.25">
      <c r="B6" s="23"/>
      <c r="D6" s="23"/>
      <c r="E6" s="34"/>
      <c r="Z6" s="27" t="s">
        <v>10</v>
      </c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</row>
    <row r="7" spans="1:75" s="27" customFormat="1" x14ac:dyDescent="0.25">
      <c r="B7" s="23"/>
      <c r="D7" s="23"/>
      <c r="E7" s="34"/>
      <c r="Z7" s="27" t="s">
        <v>11</v>
      </c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</row>
    <row r="8" spans="1:75" s="27" customFormat="1" x14ac:dyDescent="0.25">
      <c r="B8" s="23"/>
      <c r="D8" s="23"/>
      <c r="E8" s="34"/>
      <c r="Z8" s="27" t="s">
        <v>12</v>
      </c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</row>
    <row r="9" spans="1:75" s="27" customFormat="1" x14ac:dyDescent="0.25">
      <c r="B9" s="23"/>
      <c r="D9" s="23"/>
      <c r="E9" s="34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</row>
    <row r="10" spans="1:75" s="27" customFormat="1" x14ac:dyDescent="0.25">
      <c r="B10" s="23"/>
      <c r="D10" s="23"/>
      <c r="E10" s="34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27" customFormat="1" x14ac:dyDescent="0.25">
      <c r="B11" s="23"/>
      <c r="D11" s="23"/>
      <c r="E11" s="34"/>
      <c r="F11" s="81" t="s">
        <v>240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</row>
    <row r="12" spans="1:75" s="27" customFormat="1" x14ac:dyDescent="0.25">
      <c r="B12" s="23"/>
      <c r="D12" s="23"/>
      <c r="E12" s="34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</row>
    <row r="13" spans="1:75" s="27" customFormat="1" x14ac:dyDescent="0.25">
      <c r="B13" s="23"/>
      <c r="D13" s="23"/>
      <c r="E13" s="34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x14ac:dyDescent="0.25">
      <c r="B14" s="23"/>
      <c r="C14" s="27"/>
      <c r="D14" s="23"/>
      <c r="E14" s="34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</row>
    <row r="15" spans="1:75" ht="78.75" customHeight="1" x14ac:dyDescent="0.25">
      <c r="A15" s="76" t="s">
        <v>13</v>
      </c>
      <c r="B15" s="75" t="s">
        <v>14</v>
      </c>
      <c r="C15" s="75" t="s">
        <v>3</v>
      </c>
      <c r="D15" s="75" t="s">
        <v>0</v>
      </c>
      <c r="E15" s="79" t="s">
        <v>40</v>
      </c>
      <c r="F15" s="16" t="s">
        <v>4</v>
      </c>
      <c r="G15" s="16" t="s">
        <v>5</v>
      </c>
      <c r="H15" s="75" t="s">
        <v>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 t="s">
        <v>44</v>
      </c>
      <c r="Z15" s="75" t="s">
        <v>24</v>
      </c>
      <c r="AA15" s="75" t="s">
        <v>25</v>
      </c>
      <c r="AB15" s="75" t="s">
        <v>20</v>
      </c>
      <c r="AC15" s="75" t="s">
        <v>22</v>
      </c>
    </row>
    <row r="16" spans="1:75" x14ac:dyDescent="0.25">
      <c r="A16" s="77"/>
      <c r="B16" s="75"/>
      <c r="C16" s="75"/>
      <c r="D16" s="75"/>
      <c r="E16" s="79"/>
      <c r="F16" s="75" t="s">
        <v>16</v>
      </c>
      <c r="G16" s="75" t="s">
        <v>17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</row>
    <row r="17" spans="1:75" x14ac:dyDescent="0.25">
      <c r="A17" s="77"/>
      <c r="B17" s="75"/>
      <c r="C17" s="75"/>
      <c r="D17" s="75"/>
      <c r="E17" s="79"/>
      <c r="F17" s="75"/>
      <c r="G17" s="75"/>
      <c r="H17" s="16" t="s">
        <v>2</v>
      </c>
      <c r="I17" s="16" t="s">
        <v>2</v>
      </c>
      <c r="J17" s="16" t="s">
        <v>2</v>
      </c>
      <c r="K17" s="16" t="s">
        <v>2</v>
      </c>
      <c r="L17" s="16" t="s">
        <v>2</v>
      </c>
      <c r="M17" s="16" t="s">
        <v>2</v>
      </c>
      <c r="N17" s="16" t="s">
        <v>2</v>
      </c>
      <c r="O17" s="16" t="s">
        <v>2</v>
      </c>
      <c r="P17" s="16" t="s">
        <v>2</v>
      </c>
      <c r="Q17" s="75" t="s">
        <v>58</v>
      </c>
      <c r="R17" s="75" t="s">
        <v>59</v>
      </c>
      <c r="S17" s="75"/>
      <c r="T17" s="75"/>
      <c r="U17" s="75"/>
      <c r="V17" s="16"/>
      <c r="W17" s="75" t="s">
        <v>64</v>
      </c>
      <c r="X17" s="75" t="s">
        <v>65</v>
      </c>
      <c r="Y17" s="75"/>
      <c r="Z17" s="75"/>
      <c r="AA17" s="75"/>
      <c r="AB17" s="75"/>
      <c r="AC17" s="75"/>
    </row>
    <row r="18" spans="1:75" ht="15" customHeight="1" x14ac:dyDescent="0.25">
      <c r="A18" s="77"/>
      <c r="B18" s="75"/>
      <c r="C18" s="75"/>
      <c r="D18" s="75"/>
      <c r="E18" s="79"/>
      <c r="F18" s="75"/>
      <c r="G18" s="75"/>
      <c r="H18" s="75" t="s">
        <v>51</v>
      </c>
      <c r="I18" s="75" t="s">
        <v>52</v>
      </c>
      <c r="J18" s="75" t="s">
        <v>53</v>
      </c>
      <c r="K18" s="75" t="s">
        <v>54</v>
      </c>
      <c r="L18" s="75" t="s">
        <v>55</v>
      </c>
      <c r="M18" s="75" t="s">
        <v>56</v>
      </c>
      <c r="N18" s="75" t="s">
        <v>47</v>
      </c>
      <c r="O18" s="75" t="s">
        <v>57</v>
      </c>
      <c r="P18" s="75" t="s">
        <v>46</v>
      </c>
      <c r="Q18" s="75"/>
      <c r="R18" s="75" t="s">
        <v>60</v>
      </c>
      <c r="S18" s="75" t="s">
        <v>61</v>
      </c>
      <c r="T18" s="75" t="s">
        <v>62</v>
      </c>
      <c r="U18" s="75" t="s">
        <v>63</v>
      </c>
      <c r="V18" s="75" t="s">
        <v>110</v>
      </c>
      <c r="W18" s="75"/>
      <c r="X18" s="75"/>
      <c r="Y18" s="75"/>
      <c r="Z18" s="75"/>
      <c r="AA18" s="75"/>
      <c r="AB18" s="75" t="s">
        <v>21</v>
      </c>
      <c r="AC18" s="75"/>
    </row>
    <row r="19" spans="1:75" x14ac:dyDescent="0.25">
      <c r="A19" s="78"/>
      <c r="B19" s="75"/>
      <c r="C19" s="75"/>
      <c r="D19" s="75"/>
      <c r="E19" s="79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75" x14ac:dyDescent="0.25">
      <c r="A20" s="8">
        <v>0</v>
      </c>
      <c r="B20" s="16">
        <v>1</v>
      </c>
      <c r="C20" s="16">
        <v>2</v>
      </c>
      <c r="D20" s="16">
        <v>3</v>
      </c>
      <c r="E20" s="24">
        <v>4</v>
      </c>
      <c r="F20" s="16">
        <v>5</v>
      </c>
      <c r="G20" s="24">
        <v>6</v>
      </c>
      <c r="H20" s="16">
        <v>7</v>
      </c>
      <c r="I20" s="16">
        <v>8</v>
      </c>
      <c r="J20" s="16">
        <v>9</v>
      </c>
      <c r="K20" s="16">
        <v>10</v>
      </c>
      <c r="L20" s="16">
        <v>11</v>
      </c>
      <c r="M20" s="16">
        <v>12</v>
      </c>
      <c r="N20" s="16">
        <v>13</v>
      </c>
      <c r="O20" s="16">
        <v>14</v>
      </c>
      <c r="P20" s="16">
        <v>15</v>
      </c>
      <c r="Q20" s="16">
        <v>16</v>
      </c>
      <c r="R20" s="16">
        <v>17</v>
      </c>
      <c r="S20" s="16">
        <v>18</v>
      </c>
      <c r="T20" s="16">
        <v>19</v>
      </c>
      <c r="U20" s="16">
        <v>20</v>
      </c>
      <c r="V20" s="16"/>
      <c r="W20" s="16">
        <v>21</v>
      </c>
      <c r="X20" s="16">
        <v>22</v>
      </c>
      <c r="Y20" s="16">
        <v>23</v>
      </c>
      <c r="Z20" s="16">
        <v>24</v>
      </c>
      <c r="AA20" s="16">
        <v>25</v>
      </c>
      <c r="AB20" s="16">
        <v>26</v>
      </c>
      <c r="AC20" s="16">
        <v>27</v>
      </c>
    </row>
    <row r="21" spans="1:75" s="20" customFormat="1" x14ac:dyDescent="0.25">
      <c r="A21" s="8"/>
      <c r="B21" s="7" t="s">
        <v>121</v>
      </c>
      <c r="C21" s="7" t="s">
        <v>122</v>
      </c>
      <c r="D21" s="7" t="s">
        <v>109</v>
      </c>
      <c r="E21" s="13">
        <v>1</v>
      </c>
      <c r="F21" s="7">
        <v>450.59</v>
      </c>
      <c r="G21" s="7">
        <f>E21*F21</f>
        <v>450.59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2" t="s">
        <v>117</v>
      </c>
      <c r="Z21" s="7"/>
      <c r="AA21" s="7"/>
      <c r="AB21" s="72" t="s">
        <v>21</v>
      </c>
      <c r="AC21" s="72" t="s">
        <v>238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</row>
    <row r="22" spans="1:75" s="20" customFormat="1" x14ac:dyDescent="0.25">
      <c r="A22" s="8"/>
      <c r="B22" s="7" t="s">
        <v>105</v>
      </c>
      <c r="C22" s="7" t="s">
        <v>123</v>
      </c>
      <c r="D22" s="7" t="s">
        <v>109</v>
      </c>
      <c r="E22" s="8">
        <v>1</v>
      </c>
      <c r="F22" s="13">
        <f>221+725.5</f>
        <v>946.5</v>
      </c>
      <c r="G22" s="7">
        <f>F22*E22</f>
        <v>946.5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3"/>
      <c r="Z22" s="7"/>
      <c r="AA22" s="7"/>
      <c r="AB22" s="73"/>
      <c r="AC22" s="73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</row>
    <row r="23" spans="1:75" x14ac:dyDescent="0.25">
      <c r="A23" s="8"/>
      <c r="B23" s="7" t="s">
        <v>92</v>
      </c>
      <c r="C23" s="7" t="s">
        <v>93</v>
      </c>
      <c r="D23" s="7" t="s">
        <v>109</v>
      </c>
      <c r="E23" s="13">
        <v>1</v>
      </c>
      <c r="F23" s="7">
        <v>676.5</v>
      </c>
      <c r="G23" s="7">
        <f>F23</f>
        <v>676.5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3"/>
      <c r="Z23" s="7"/>
      <c r="AA23" s="7"/>
      <c r="AB23" s="73"/>
      <c r="AC23" s="73"/>
    </row>
    <row r="24" spans="1:75" s="20" customFormat="1" x14ac:dyDescent="0.25">
      <c r="A24" s="5"/>
      <c r="B24" s="7" t="s">
        <v>124</v>
      </c>
      <c r="C24" s="7" t="s">
        <v>125</v>
      </c>
      <c r="D24" s="7" t="s">
        <v>109</v>
      </c>
      <c r="E24" s="13">
        <v>1</v>
      </c>
      <c r="F24" s="7">
        <v>26852</v>
      </c>
      <c r="G24" s="7">
        <f>E24*F24</f>
        <v>26852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3"/>
      <c r="Z24" s="7"/>
      <c r="AA24" s="7"/>
      <c r="AB24" s="73"/>
      <c r="AC24" s="73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</row>
    <row r="25" spans="1:75" x14ac:dyDescent="0.25">
      <c r="A25" s="8"/>
      <c r="B25" s="7" t="s">
        <v>126</v>
      </c>
      <c r="C25" s="7" t="s">
        <v>127</v>
      </c>
      <c r="D25" s="7" t="s">
        <v>69</v>
      </c>
      <c r="E25" s="13"/>
      <c r="F25" s="7">
        <v>3890</v>
      </c>
      <c r="G25" s="7">
        <f>F25</f>
        <v>3890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3"/>
      <c r="Z25" s="7"/>
      <c r="AA25" s="7"/>
      <c r="AB25" s="73"/>
      <c r="AC25" s="73"/>
    </row>
    <row r="26" spans="1:75" x14ac:dyDescent="0.25">
      <c r="A26" s="8"/>
      <c r="B26" s="7" t="s">
        <v>129</v>
      </c>
      <c r="C26" s="7" t="s">
        <v>128</v>
      </c>
      <c r="D26" s="7" t="s">
        <v>109</v>
      </c>
      <c r="E26" s="13">
        <v>1</v>
      </c>
      <c r="F26" s="7">
        <v>7864</v>
      </c>
      <c r="G26" s="7">
        <v>7864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3"/>
      <c r="Z26" s="7"/>
      <c r="AA26" s="7"/>
      <c r="AB26" s="73"/>
      <c r="AC26" s="73"/>
    </row>
    <row r="27" spans="1:75" x14ac:dyDescent="0.25">
      <c r="A27" s="5"/>
      <c r="B27" s="7" t="s">
        <v>88</v>
      </c>
      <c r="C27" s="7" t="s">
        <v>90</v>
      </c>
      <c r="D27" s="7" t="s">
        <v>91</v>
      </c>
      <c r="E27" s="13">
        <v>1</v>
      </c>
      <c r="F27" s="7">
        <v>4347</v>
      </c>
      <c r="G27" s="7">
        <v>4347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3"/>
      <c r="Z27" s="7"/>
      <c r="AA27" s="7"/>
      <c r="AB27" s="73"/>
      <c r="AC27" s="73"/>
    </row>
    <row r="28" spans="1:75" x14ac:dyDescent="0.25">
      <c r="A28" s="8"/>
      <c r="B28" s="7" t="s">
        <v>79</v>
      </c>
      <c r="C28" s="7" t="s">
        <v>80</v>
      </c>
      <c r="D28" s="7" t="s">
        <v>109</v>
      </c>
      <c r="E28" s="13">
        <v>1</v>
      </c>
      <c r="F28" s="7">
        <v>6389</v>
      </c>
      <c r="G28" s="7">
        <v>6389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3"/>
      <c r="Z28" s="7"/>
      <c r="AA28" s="7"/>
      <c r="AB28" s="73"/>
      <c r="AC28" s="73"/>
    </row>
    <row r="29" spans="1:75" x14ac:dyDescent="0.25">
      <c r="A29" s="8"/>
      <c r="B29" s="7" t="s">
        <v>131</v>
      </c>
      <c r="C29" s="7" t="s">
        <v>130</v>
      </c>
      <c r="D29" s="7" t="s">
        <v>50</v>
      </c>
      <c r="E29" s="13">
        <v>1</v>
      </c>
      <c r="F29" s="7">
        <v>250</v>
      </c>
      <c r="G29" s="7">
        <v>250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3"/>
      <c r="Z29" s="7"/>
      <c r="AA29" s="7"/>
      <c r="AB29" s="73"/>
      <c r="AC29" s="73"/>
    </row>
    <row r="30" spans="1:75" x14ac:dyDescent="0.25">
      <c r="B30" s="7" t="s">
        <v>106</v>
      </c>
      <c r="C30" s="7" t="s">
        <v>102</v>
      </c>
      <c r="D30" s="7" t="s">
        <v>109</v>
      </c>
      <c r="E30" s="13">
        <v>1</v>
      </c>
      <c r="F30" s="7">
        <v>2714.29</v>
      </c>
      <c r="G30" s="7">
        <v>2714.29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3"/>
      <c r="Z30" s="7"/>
      <c r="AA30" s="7"/>
      <c r="AB30" s="73"/>
      <c r="AC30" s="73"/>
    </row>
    <row r="31" spans="1:75" x14ac:dyDescent="0.25">
      <c r="B31" s="7" t="s">
        <v>81</v>
      </c>
      <c r="C31" s="7" t="s">
        <v>82</v>
      </c>
      <c r="D31" s="7" t="s">
        <v>71</v>
      </c>
      <c r="E31" s="13">
        <v>1</v>
      </c>
      <c r="F31" s="7">
        <v>124</v>
      </c>
      <c r="G31" s="7">
        <v>124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3"/>
      <c r="Z31" s="7"/>
      <c r="AA31" s="7"/>
      <c r="AB31" s="73"/>
      <c r="AC31" s="73"/>
    </row>
    <row r="32" spans="1:75" x14ac:dyDescent="0.25">
      <c r="B32" s="7" t="s">
        <v>132</v>
      </c>
      <c r="C32" s="7" t="s">
        <v>133</v>
      </c>
      <c r="D32" s="7" t="s">
        <v>109</v>
      </c>
      <c r="E32" s="13">
        <v>1</v>
      </c>
      <c r="F32" s="7">
        <v>2095</v>
      </c>
      <c r="G32" s="7">
        <v>2095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3"/>
      <c r="Z32" s="7"/>
      <c r="AA32" s="7"/>
      <c r="AB32" s="73"/>
      <c r="AC32" s="73"/>
    </row>
    <row r="33" spans="1:75" x14ac:dyDescent="0.25">
      <c r="B33" s="7" t="s">
        <v>76</v>
      </c>
      <c r="C33" s="7" t="s">
        <v>67</v>
      </c>
      <c r="D33" s="7" t="s">
        <v>109</v>
      </c>
      <c r="E33" s="13">
        <v>1</v>
      </c>
      <c r="F33" s="7">
        <v>751.68</v>
      </c>
      <c r="G33" s="7">
        <v>751.68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3"/>
      <c r="Z33" s="7"/>
      <c r="AA33" s="7"/>
      <c r="AB33" s="73"/>
      <c r="AC33" s="73"/>
    </row>
    <row r="34" spans="1:75" x14ac:dyDescent="0.25">
      <c r="B34" s="7" t="s">
        <v>134</v>
      </c>
      <c r="C34" s="7" t="s">
        <v>135</v>
      </c>
      <c r="D34" s="7" t="s">
        <v>109</v>
      </c>
      <c r="E34" s="13">
        <v>1</v>
      </c>
      <c r="F34" s="7">
        <v>1113.5</v>
      </c>
      <c r="G34" s="7">
        <v>1113.5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3"/>
      <c r="Z34" s="7"/>
      <c r="AA34" s="7"/>
      <c r="AB34" s="73"/>
      <c r="AC34" s="73"/>
    </row>
    <row r="35" spans="1:75" x14ac:dyDescent="0.25">
      <c r="B35" s="7" t="s">
        <v>136</v>
      </c>
      <c r="C35" s="7" t="s">
        <v>137</v>
      </c>
      <c r="D35" s="7" t="s">
        <v>109</v>
      </c>
      <c r="E35" s="13">
        <v>1</v>
      </c>
      <c r="F35" s="7">
        <v>7118.32</v>
      </c>
      <c r="G35" s="7">
        <v>7118.32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3"/>
      <c r="Z35" s="7"/>
      <c r="AA35" s="7"/>
      <c r="AB35" s="73"/>
      <c r="AC35" s="73"/>
    </row>
    <row r="36" spans="1:75" s="20" customFormat="1" x14ac:dyDescent="0.25">
      <c r="A36" s="62"/>
      <c r="B36" s="7" t="s">
        <v>138</v>
      </c>
      <c r="C36" s="7" t="s">
        <v>139</v>
      </c>
      <c r="D36" s="7" t="s">
        <v>109</v>
      </c>
      <c r="E36" s="13">
        <v>1</v>
      </c>
      <c r="F36" s="7">
        <v>1110</v>
      </c>
      <c r="G36" s="7">
        <v>1110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3"/>
      <c r="Z36" s="7"/>
      <c r="AA36" s="7"/>
      <c r="AB36" s="73"/>
      <c r="AC36" s="73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</row>
    <row r="37" spans="1:75" x14ac:dyDescent="0.25">
      <c r="B37" s="7" t="s">
        <v>141</v>
      </c>
      <c r="C37" s="7" t="s">
        <v>140</v>
      </c>
      <c r="D37" s="7" t="s">
        <v>109</v>
      </c>
      <c r="E37" s="13">
        <v>1</v>
      </c>
      <c r="F37" s="7">
        <v>463.45</v>
      </c>
      <c r="G37" s="7">
        <v>463.45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3"/>
      <c r="Z37" s="7"/>
      <c r="AA37" s="7"/>
      <c r="AB37" s="73"/>
      <c r="AC37" s="73"/>
    </row>
    <row r="38" spans="1:75" x14ac:dyDescent="0.25">
      <c r="B38" s="7" t="s">
        <v>142</v>
      </c>
      <c r="C38" s="7" t="s">
        <v>87</v>
      </c>
      <c r="D38" s="7" t="s">
        <v>109</v>
      </c>
      <c r="E38" s="13">
        <v>1</v>
      </c>
      <c r="F38" s="7">
        <v>80705.09</v>
      </c>
      <c r="G38" s="7">
        <v>80705.09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3"/>
      <c r="Z38" s="7"/>
      <c r="AA38" s="7"/>
      <c r="AB38" s="73"/>
      <c r="AC38" s="73"/>
    </row>
    <row r="39" spans="1:75" x14ac:dyDescent="0.25">
      <c r="B39" s="7" t="s">
        <v>120</v>
      </c>
      <c r="C39" s="7" t="s">
        <v>68</v>
      </c>
      <c r="D39" s="7" t="s">
        <v>109</v>
      </c>
      <c r="E39" s="13">
        <v>1</v>
      </c>
      <c r="F39" s="7">
        <v>1638</v>
      </c>
      <c r="G39" s="7">
        <v>1638</v>
      </c>
      <c r="H39" s="7"/>
      <c r="I39" s="7"/>
      <c r="J39" s="7"/>
      <c r="K39" s="13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8"/>
      <c r="X39" s="7"/>
      <c r="Y39" s="73"/>
      <c r="Z39" s="8"/>
      <c r="AA39" s="8"/>
      <c r="AB39" s="73"/>
      <c r="AC39" s="73"/>
    </row>
    <row r="40" spans="1:75" s="20" customFormat="1" x14ac:dyDescent="0.25">
      <c r="B40" s="7" t="s">
        <v>48</v>
      </c>
      <c r="C40" s="7" t="s">
        <v>49</v>
      </c>
      <c r="D40" s="7" t="s">
        <v>109</v>
      </c>
      <c r="E40" s="13">
        <v>1</v>
      </c>
      <c r="F40" s="7">
        <v>41463.800000000003</v>
      </c>
      <c r="G40" s="7">
        <v>41463.800000000003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3"/>
      <c r="Z40" s="7"/>
      <c r="AA40" s="7"/>
      <c r="AB40" s="73"/>
      <c r="AC40" s="73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</row>
    <row r="41" spans="1:75" ht="13.5" customHeight="1" x14ac:dyDescent="0.25">
      <c r="A41" s="20"/>
      <c r="B41" s="7" t="s">
        <v>143</v>
      </c>
      <c r="C41" s="7" t="s">
        <v>144</v>
      </c>
      <c r="D41" s="7" t="s">
        <v>109</v>
      </c>
      <c r="E41" s="13">
        <v>1</v>
      </c>
      <c r="F41" s="7">
        <v>4988.1400000000003</v>
      </c>
      <c r="G41" s="7">
        <v>4988.1400000000003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3"/>
      <c r="Z41" s="7"/>
      <c r="AA41" s="7"/>
      <c r="AB41" s="73"/>
      <c r="AC41" s="73"/>
    </row>
    <row r="42" spans="1:75" s="20" customFormat="1" x14ac:dyDescent="0.25">
      <c r="A42" s="12"/>
      <c r="B42" s="7" t="s">
        <v>145</v>
      </c>
      <c r="C42" s="7" t="s">
        <v>146</v>
      </c>
      <c r="D42" s="7" t="s">
        <v>109</v>
      </c>
      <c r="E42" s="13">
        <v>1</v>
      </c>
      <c r="F42" s="7">
        <v>105</v>
      </c>
      <c r="G42" s="7">
        <v>105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3"/>
      <c r="Z42" s="7"/>
      <c r="AA42" s="7"/>
      <c r="AB42" s="73"/>
      <c r="AC42" s="73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</row>
    <row r="43" spans="1:75" s="20" customFormat="1" x14ac:dyDescent="0.25">
      <c r="A43" s="12"/>
      <c r="B43" s="7" t="s">
        <v>83</v>
      </c>
      <c r="C43" s="7" t="s">
        <v>84</v>
      </c>
      <c r="D43" s="7" t="s">
        <v>109</v>
      </c>
      <c r="E43" s="13">
        <v>1</v>
      </c>
      <c r="F43" s="7">
        <v>4543</v>
      </c>
      <c r="G43" s="7">
        <v>4543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3"/>
      <c r="Z43" s="7"/>
      <c r="AA43" s="7"/>
      <c r="AB43" s="73"/>
      <c r="AC43" s="73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</row>
    <row r="44" spans="1:75" x14ac:dyDescent="0.25">
      <c r="B44" s="7" t="s">
        <v>147</v>
      </c>
      <c r="C44" s="7" t="s">
        <v>148</v>
      </c>
      <c r="D44" s="7" t="s">
        <v>109</v>
      </c>
      <c r="E44" s="13">
        <v>1</v>
      </c>
      <c r="F44" s="7">
        <v>7477.86</v>
      </c>
      <c r="G44" s="7">
        <v>7477.86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3"/>
      <c r="Z44" s="7"/>
      <c r="AA44" s="7"/>
      <c r="AB44" s="73"/>
      <c r="AC44" s="73"/>
    </row>
    <row r="45" spans="1:75" x14ac:dyDescent="0.25">
      <c r="A45" s="20"/>
      <c r="B45" s="7" t="s">
        <v>149</v>
      </c>
      <c r="C45" s="7" t="s">
        <v>150</v>
      </c>
      <c r="D45" s="7" t="s">
        <v>109</v>
      </c>
      <c r="E45" s="13">
        <v>1</v>
      </c>
      <c r="F45" s="7">
        <v>2851.42</v>
      </c>
      <c r="G45" s="7">
        <v>2851.42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3"/>
      <c r="Z45" s="7"/>
      <c r="AA45" s="7"/>
      <c r="AB45" s="73"/>
      <c r="AC45" s="73"/>
    </row>
    <row r="46" spans="1:75" x14ac:dyDescent="0.25">
      <c r="A46" s="62"/>
      <c r="B46" s="7" t="s">
        <v>151</v>
      </c>
      <c r="C46" s="7" t="s">
        <v>152</v>
      </c>
      <c r="D46" s="7" t="s">
        <v>109</v>
      </c>
      <c r="E46" s="13">
        <v>1</v>
      </c>
      <c r="F46" s="7">
        <v>382.6</v>
      </c>
      <c r="G46" s="7">
        <v>382.6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3"/>
      <c r="Z46" s="7"/>
      <c r="AA46" s="7"/>
      <c r="AB46" s="73"/>
      <c r="AC46" s="73"/>
    </row>
    <row r="47" spans="1:75" x14ac:dyDescent="0.25">
      <c r="B47" s="7" t="s">
        <v>153</v>
      </c>
      <c r="C47" s="7" t="s">
        <v>154</v>
      </c>
      <c r="D47" s="7" t="s">
        <v>109</v>
      </c>
      <c r="E47" s="13">
        <v>1</v>
      </c>
      <c r="F47" s="7">
        <v>2230</v>
      </c>
      <c r="G47" s="7">
        <v>2230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3"/>
      <c r="Z47" s="7"/>
      <c r="AA47" s="7"/>
      <c r="AB47" s="73"/>
      <c r="AC47" s="73"/>
    </row>
    <row r="48" spans="1:75" x14ac:dyDescent="0.25">
      <c r="B48" s="7" t="s">
        <v>156</v>
      </c>
      <c r="C48" s="7" t="s">
        <v>155</v>
      </c>
      <c r="D48" s="7"/>
      <c r="E48" s="13"/>
      <c r="F48" s="7"/>
      <c r="G48" s="7">
        <v>52160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3"/>
      <c r="Z48" s="7"/>
      <c r="AA48" s="7"/>
      <c r="AB48" s="73"/>
      <c r="AC48" s="73"/>
    </row>
    <row r="49" spans="1:84" x14ac:dyDescent="0.25">
      <c r="B49" s="7" t="s">
        <v>118</v>
      </c>
      <c r="C49" s="7" t="s">
        <v>101</v>
      </c>
      <c r="D49" s="7" t="s">
        <v>109</v>
      </c>
      <c r="E49" s="13"/>
      <c r="F49" s="7"/>
      <c r="G49" s="7">
        <v>12706.64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3"/>
      <c r="Z49" s="7"/>
      <c r="AA49" s="7"/>
      <c r="AB49" s="73"/>
      <c r="AC49" s="73"/>
    </row>
    <row r="50" spans="1:84" x14ac:dyDescent="0.25">
      <c r="A50" s="23"/>
      <c r="B50" s="7" t="s">
        <v>158</v>
      </c>
      <c r="C50" s="7" t="s">
        <v>157</v>
      </c>
      <c r="D50" s="7" t="s">
        <v>109</v>
      </c>
      <c r="E50" s="13"/>
      <c r="F50" s="7"/>
      <c r="G50" s="7">
        <v>850.55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3"/>
      <c r="Z50" s="7"/>
      <c r="AA50" s="7"/>
      <c r="AB50" s="73"/>
      <c r="AC50" s="73"/>
    </row>
    <row r="51" spans="1:84" x14ac:dyDescent="0.25">
      <c r="A51" s="23"/>
      <c r="B51" s="7" t="s">
        <v>160</v>
      </c>
      <c r="C51" s="7" t="s">
        <v>159</v>
      </c>
      <c r="D51" s="7"/>
      <c r="E51" s="13"/>
      <c r="F51" s="7"/>
      <c r="G51" s="7">
        <v>512.5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3"/>
      <c r="Z51" s="7"/>
      <c r="AA51" s="7"/>
      <c r="AB51" s="73"/>
      <c r="AC51" s="73"/>
    </row>
    <row r="52" spans="1:84" s="20" customFormat="1" x14ac:dyDescent="0.25">
      <c r="A52" s="62"/>
      <c r="B52" s="7" t="s">
        <v>107</v>
      </c>
      <c r="C52" s="7" t="s">
        <v>100</v>
      </c>
      <c r="D52" s="7" t="s">
        <v>50</v>
      </c>
      <c r="E52" s="13"/>
      <c r="F52" s="7"/>
      <c r="G52" s="7">
        <v>2383.5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3"/>
      <c r="Z52" s="7"/>
      <c r="AA52" s="7"/>
      <c r="AB52" s="73"/>
      <c r="AC52" s="73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</row>
    <row r="53" spans="1:84" s="20" customFormat="1" x14ac:dyDescent="0.25">
      <c r="A53" s="12"/>
      <c r="B53" s="7" t="s">
        <v>162</v>
      </c>
      <c r="C53" s="7" t="s">
        <v>161</v>
      </c>
      <c r="D53" s="7"/>
      <c r="E53" s="13"/>
      <c r="F53" s="7"/>
      <c r="G53" s="7">
        <v>3468.44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3"/>
      <c r="Z53" s="7"/>
      <c r="AA53" s="7"/>
      <c r="AB53" s="73"/>
      <c r="AC53" s="73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</row>
    <row r="54" spans="1:84" s="20" customFormat="1" x14ac:dyDescent="0.25">
      <c r="A54" s="12"/>
      <c r="B54" s="7" t="s">
        <v>164</v>
      </c>
      <c r="C54" s="7" t="s">
        <v>163</v>
      </c>
      <c r="D54" s="7"/>
      <c r="E54" s="13"/>
      <c r="F54" s="7"/>
      <c r="G54" s="7">
        <v>218.86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3"/>
      <c r="Z54" s="7"/>
      <c r="AA54" s="7"/>
      <c r="AB54" s="73"/>
      <c r="AC54" s="73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</row>
    <row r="55" spans="1:84" s="20" customFormat="1" x14ac:dyDescent="0.25">
      <c r="A55" s="12"/>
      <c r="B55" s="7" t="s">
        <v>166</v>
      </c>
      <c r="C55" s="7" t="s">
        <v>165</v>
      </c>
      <c r="D55" s="7"/>
      <c r="E55" s="13"/>
      <c r="F55" s="7"/>
      <c r="G55" s="7">
        <v>1542.53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3"/>
      <c r="Z55" s="7"/>
      <c r="AA55" s="7"/>
      <c r="AB55" s="73"/>
      <c r="AC55" s="73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</row>
    <row r="56" spans="1:84" x14ac:dyDescent="0.25">
      <c r="A56" s="66"/>
      <c r="B56" s="7" t="s">
        <v>77</v>
      </c>
      <c r="C56" s="7" t="s">
        <v>78</v>
      </c>
      <c r="D56" s="7" t="s">
        <v>50</v>
      </c>
      <c r="E56" s="13"/>
      <c r="F56" s="7"/>
      <c r="G56" s="7">
        <v>1850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3"/>
      <c r="Z56" s="7"/>
      <c r="AA56" s="7"/>
      <c r="AB56" s="73"/>
      <c r="AC56" s="73"/>
    </row>
    <row r="57" spans="1:84" x14ac:dyDescent="0.25">
      <c r="B57" s="7" t="s">
        <v>168</v>
      </c>
      <c r="C57" s="7" t="s">
        <v>167</v>
      </c>
      <c r="D57" s="7"/>
      <c r="E57" s="13"/>
      <c r="F57" s="7"/>
      <c r="G57" s="7">
        <v>7850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3"/>
      <c r="Z57" s="7"/>
      <c r="AA57" s="7"/>
      <c r="AB57" s="73"/>
      <c r="AC57" s="73"/>
    </row>
    <row r="58" spans="1:84" x14ac:dyDescent="0.25">
      <c r="B58" s="7" t="s">
        <v>111</v>
      </c>
      <c r="C58" s="7" t="s">
        <v>73</v>
      </c>
      <c r="D58" s="7" t="s">
        <v>69</v>
      </c>
      <c r="E58" s="13"/>
      <c r="F58" s="7"/>
      <c r="G58" s="7">
        <v>2269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3"/>
      <c r="Z58" s="7"/>
      <c r="AA58" s="7"/>
      <c r="AB58" s="73"/>
      <c r="AC58" s="73"/>
    </row>
    <row r="59" spans="1:84" x14ac:dyDescent="0.25">
      <c r="B59" s="7" t="s">
        <v>112</v>
      </c>
      <c r="C59" s="7" t="s">
        <v>72</v>
      </c>
      <c r="D59" s="7" t="s">
        <v>50</v>
      </c>
      <c r="E59" s="13"/>
      <c r="F59" s="7"/>
      <c r="G59" s="7">
        <f>5438.47+9724.24</f>
        <v>15162.71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3"/>
      <c r="Z59" s="7"/>
      <c r="AA59" s="7"/>
      <c r="AB59" s="73"/>
      <c r="AC59" s="73"/>
    </row>
    <row r="60" spans="1:84" x14ac:dyDescent="0.25">
      <c r="B60" s="7" t="s">
        <v>74</v>
      </c>
      <c r="C60" s="7" t="s">
        <v>75</v>
      </c>
      <c r="D60" s="7" t="s">
        <v>50</v>
      </c>
      <c r="E60" s="13"/>
      <c r="F60" s="7"/>
      <c r="G60" s="7">
        <v>7923.34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3"/>
      <c r="Z60" s="7"/>
      <c r="AA60" s="7"/>
      <c r="AB60" s="73"/>
      <c r="AC60" s="73"/>
    </row>
    <row r="61" spans="1:84" x14ac:dyDescent="0.25">
      <c r="A61" s="20"/>
      <c r="B61" s="7" t="s">
        <v>115</v>
      </c>
      <c r="C61" s="7" t="s">
        <v>116</v>
      </c>
      <c r="D61" s="7" t="s">
        <v>109</v>
      </c>
      <c r="E61" s="13"/>
      <c r="F61" s="7"/>
      <c r="G61" s="7">
        <f>859.87+1569.62+574.32</f>
        <v>3003.81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3"/>
      <c r="Z61" s="7"/>
      <c r="AA61" s="7"/>
      <c r="AB61" s="73"/>
      <c r="AC61" s="73"/>
    </row>
    <row r="62" spans="1:84" x14ac:dyDescent="0.25">
      <c r="A62" s="62"/>
      <c r="B62" s="7" t="s">
        <v>119</v>
      </c>
      <c r="C62" s="7" t="s">
        <v>70</v>
      </c>
      <c r="D62" s="7" t="s">
        <v>109</v>
      </c>
      <c r="E62" s="13"/>
      <c r="F62" s="7"/>
      <c r="G62" s="7">
        <v>5892.9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3"/>
      <c r="Z62" s="7"/>
      <c r="AA62" s="7"/>
      <c r="AB62" s="73"/>
      <c r="AC62" s="73"/>
    </row>
    <row r="63" spans="1:84" x14ac:dyDescent="0.25">
      <c r="B63" s="7" t="s">
        <v>174</v>
      </c>
      <c r="C63" s="7" t="s">
        <v>173</v>
      </c>
      <c r="D63" s="7"/>
      <c r="E63" s="13"/>
      <c r="F63" s="7"/>
      <c r="G63" s="7">
        <v>1750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3"/>
      <c r="Z63" s="7"/>
      <c r="AA63" s="7"/>
      <c r="AB63" s="73"/>
      <c r="AC63" s="73"/>
    </row>
    <row r="64" spans="1:84" x14ac:dyDescent="0.25">
      <c r="B64" s="7" t="s">
        <v>172</v>
      </c>
      <c r="C64" s="7" t="s">
        <v>171</v>
      </c>
      <c r="D64" s="7"/>
      <c r="E64" s="13"/>
      <c r="F64" s="7"/>
      <c r="G64" s="7">
        <v>650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3"/>
      <c r="Z64" s="7"/>
      <c r="AA64" s="7"/>
      <c r="AB64" s="73"/>
      <c r="AC64" s="73"/>
    </row>
    <row r="65" spans="1:29" x14ac:dyDescent="0.25">
      <c r="B65" s="7" t="s">
        <v>176</v>
      </c>
      <c r="C65" s="7" t="s">
        <v>175</v>
      </c>
      <c r="D65" s="7"/>
      <c r="E65" s="13"/>
      <c r="F65" s="7"/>
      <c r="G65" s="7">
        <v>116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3"/>
      <c r="Z65" s="7"/>
      <c r="AA65" s="7"/>
      <c r="AB65" s="73"/>
      <c r="AC65" s="73"/>
    </row>
    <row r="66" spans="1:29" x14ac:dyDescent="0.25">
      <c r="B66" s="7" t="s">
        <v>177</v>
      </c>
      <c r="C66" s="7" t="s">
        <v>108</v>
      </c>
      <c r="D66" s="7"/>
      <c r="E66" s="13"/>
      <c r="F66" s="7"/>
      <c r="G66" s="7">
        <v>899.45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3"/>
      <c r="Z66" s="7"/>
      <c r="AA66" s="7"/>
      <c r="AB66" s="73"/>
      <c r="AC66" s="73"/>
    </row>
    <row r="67" spans="1:29" x14ac:dyDescent="0.25">
      <c r="B67" s="7" t="s">
        <v>85</v>
      </c>
      <c r="C67" s="7" t="s">
        <v>86</v>
      </c>
      <c r="D67" s="7" t="s">
        <v>103</v>
      </c>
      <c r="E67" s="13"/>
      <c r="F67" s="7"/>
      <c r="G67" s="7">
        <v>540.87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3"/>
      <c r="Z67" s="7"/>
      <c r="AA67" s="7"/>
      <c r="AB67" s="73"/>
      <c r="AC67" s="73"/>
    </row>
    <row r="68" spans="1:29" x14ac:dyDescent="0.25">
      <c r="B68" s="7" t="s">
        <v>181</v>
      </c>
      <c r="C68" s="7" t="s">
        <v>180</v>
      </c>
      <c r="D68" s="7"/>
      <c r="E68" s="13"/>
      <c r="F68" s="7"/>
      <c r="G68" s="7">
        <f>5017.5+26639</f>
        <v>31656.5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3"/>
      <c r="Z68" s="7"/>
      <c r="AA68" s="7"/>
      <c r="AB68" s="73"/>
      <c r="AC68" s="73"/>
    </row>
    <row r="69" spans="1:29" x14ac:dyDescent="0.25">
      <c r="B69" s="7" t="s">
        <v>183</v>
      </c>
      <c r="C69" s="7" t="s">
        <v>182</v>
      </c>
      <c r="D69" s="7"/>
      <c r="E69" s="13"/>
      <c r="F69" s="7"/>
      <c r="G69" s="7">
        <v>237.6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3"/>
      <c r="Z69" s="7"/>
      <c r="AA69" s="7"/>
      <c r="AB69" s="73"/>
      <c r="AC69" s="73"/>
    </row>
    <row r="70" spans="1:29" x14ac:dyDescent="0.25">
      <c r="A70" s="62"/>
      <c r="B70" s="7" t="s">
        <v>186</v>
      </c>
      <c r="C70" s="7" t="s">
        <v>185</v>
      </c>
      <c r="D70" s="7"/>
      <c r="E70" s="13"/>
      <c r="F70" s="7"/>
      <c r="G70" s="7">
        <v>1136.1099999999999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3"/>
      <c r="Z70" s="7"/>
      <c r="AA70" s="7"/>
      <c r="AB70" s="73"/>
      <c r="AC70" s="73"/>
    </row>
    <row r="71" spans="1:29" x14ac:dyDescent="0.25">
      <c r="A71" s="62"/>
      <c r="B71" s="7" t="s">
        <v>188</v>
      </c>
      <c r="C71" s="7" t="s">
        <v>187</v>
      </c>
      <c r="D71" s="7"/>
      <c r="E71" s="13"/>
      <c r="F71" s="7"/>
      <c r="G71" s="7">
        <v>1104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3"/>
      <c r="Z71" s="7"/>
      <c r="AA71" s="7"/>
      <c r="AB71" s="73"/>
      <c r="AC71" s="73"/>
    </row>
    <row r="72" spans="1:29" x14ac:dyDescent="0.25">
      <c r="B72" s="7" t="s">
        <v>191</v>
      </c>
      <c r="C72" s="7" t="s">
        <v>190</v>
      </c>
      <c r="D72" s="7" t="s">
        <v>50</v>
      </c>
      <c r="E72" s="13"/>
      <c r="F72" s="7"/>
      <c r="G72" s="7">
        <v>400.25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3"/>
      <c r="Z72" s="7"/>
      <c r="AA72" s="7"/>
      <c r="AB72" s="73"/>
      <c r="AC72" s="73"/>
    </row>
    <row r="73" spans="1:29" x14ac:dyDescent="0.25">
      <c r="B73" s="7" t="s">
        <v>193</v>
      </c>
      <c r="C73" s="7" t="s">
        <v>192</v>
      </c>
      <c r="D73" s="7" t="s">
        <v>109</v>
      </c>
      <c r="E73" s="13"/>
      <c r="F73" s="7"/>
      <c r="G73" s="7">
        <v>1386.9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3"/>
      <c r="Z73" s="7"/>
      <c r="AA73" s="7"/>
      <c r="AB73" s="73"/>
      <c r="AC73" s="73"/>
    </row>
    <row r="74" spans="1:29" x14ac:dyDescent="0.25">
      <c r="B74" s="7" t="s">
        <v>195</v>
      </c>
      <c r="C74" s="7" t="s">
        <v>194</v>
      </c>
      <c r="D74" s="7" t="s">
        <v>109</v>
      </c>
      <c r="E74" s="13"/>
      <c r="F74" s="7"/>
      <c r="G74" s="7">
        <v>6531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3"/>
      <c r="Z74" s="7"/>
      <c r="AA74" s="7"/>
      <c r="AB74" s="73"/>
      <c r="AC74" s="73"/>
    </row>
    <row r="75" spans="1:29" ht="31.5" x14ac:dyDescent="0.25">
      <c r="A75" s="63"/>
      <c r="B75" s="7" t="s">
        <v>197</v>
      </c>
      <c r="C75" s="7" t="s">
        <v>196</v>
      </c>
      <c r="D75" s="7"/>
      <c r="E75" s="13"/>
      <c r="F75" s="7"/>
      <c r="G75" s="7">
        <v>359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3"/>
      <c r="Z75" s="7"/>
      <c r="AA75" s="7"/>
      <c r="AB75" s="73"/>
      <c r="AC75" s="73"/>
    </row>
    <row r="76" spans="1:29" x14ac:dyDescent="0.25">
      <c r="A76" s="63"/>
      <c r="B76" s="7" t="s">
        <v>199</v>
      </c>
      <c r="C76" s="7" t="s">
        <v>198</v>
      </c>
      <c r="D76" s="7"/>
      <c r="E76" s="13"/>
      <c r="F76" s="7"/>
      <c r="G76" s="7">
        <v>504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3"/>
      <c r="Z76" s="7"/>
      <c r="AA76" s="7"/>
      <c r="AB76" s="73"/>
      <c r="AC76" s="73"/>
    </row>
    <row r="77" spans="1:29" x14ac:dyDescent="0.25">
      <c r="A77" s="20"/>
      <c r="B77" s="7" t="s">
        <v>201</v>
      </c>
      <c r="C77" s="7" t="s">
        <v>200</v>
      </c>
      <c r="D77" s="7"/>
      <c r="E77" s="65"/>
      <c r="F77" s="7"/>
      <c r="G77" s="7">
        <v>301.45999999999998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3"/>
      <c r="Z77" s="7"/>
      <c r="AA77" s="7"/>
      <c r="AB77" s="73"/>
      <c r="AC77" s="73"/>
    </row>
    <row r="78" spans="1:29" x14ac:dyDescent="0.25">
      <c r="A78" s="20"/>
      <c r="B78" s="7" t="s">
        <v>203</v>
      </c>
      <c r="C78" s="7" t="s">
        <v>202</v>
      </c>
      <c r="D78" s="7"/>
      <c r="E78" s="65"/>
      <c r="F78" s="7"/>
      <c r="G78" s="7">
        <v>9644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3"/>
      <c r="Z78" s="7"/>
      <c r="AA78" s="7"/>
      <c r="AB78" s="73"/>
      <c r="AC78" s="73"/>
    </row>
    <row r="79" spans="1:29" x14ac:dyDescent="0.25">
      <c r="B79" s="7" t="s">
        <v>207</v>
      </c>
      <c r="C79" s="7" t="s">
        <v>206</v>
      </c>
      <c r="D79" s="7"/>
      <c r="E79" s="65"/>
      <c r="F79" s="7"/>
      <c r="G79" s="7">
        <v>149.25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3"/>
      <c r="Z79" s="7"/>
      <c r="AA79" s="7"/>
      <c r="AB79" s="73"/>
      <c r="AC79" s="73"/>
    </row>
    <row r="80" spans="1:29" x14ac:dyDescent="0.25">
      <c r="B80" s="7" t="s">
        <v>209</v>
      </c>
      <c r="C80" s="7" t="s">
        <v>208</v>
      </c>
      <c r="D80" s="7"/>
      <c r="E80" s="65"/>
      <c r="F80" s="7"/>
      <c r="G80" s="7">
        <v>5194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3"/>
      <c r="Z80" s="7"/>
      <c r="AA80" s="7"/>
      <c r="AB80" s="73"/>
      <c r="AC80" s="73"/>
    </row>
    <row r="81" spans="2:29" x14ac:dyDescent="0.25">
      <c r="B81" s="7" t="s">
        <v>211</v>
      </c>
      <c r="C81" s="7" t="s">
        <v>210</v>
      </c>
      <c r="D81" s="7"/>
      <c r="E81" s="65"/>
      <c r="F81" s="7"/>
      <c r="G81" s="7">
        <f>19361+6540</f>
        <v>25901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3"/>
      <c r="Z81" s="7"/>
      <c r="AA81" s="7"/>
      <c r="AB81" s="73"/>
      <c r="AC81" s="73"/>
    </row>
    <row r="82" spans="2:29" x14ac:dyDescent="0.25">
      <c r="B82" s="7" t="s">
        <v>213</v>
      </c>
      <c r="C82" s="7" t="s">
        <v>212</v>
      </c>
      <c r="D82" s="7"/>
      <c r="E82" s="65"/>
      <c r="F82" s="7"/>
      <c r="G82" s="7">
        <v>4401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4"/>
      <c r="Z82" s="7"/>
      <c r="AA82" s="7"/>
      <c r="AB82" s="73"/>
      <c r="AC82" s="73"/>
    </row>
    <row r="83" spans="2:29" x14ac:dyDescent="0.25">
      <c r="B83" s="70" t="s">
        <v>99</v>
      </c>
      <c r="C83" s="64"/>
      <c r="D83" s="70"/>
      <c r="E83" s="71"/>
      <c r="F83" s="64"/>
      <c r="G83" s="64">
        <f>SUM(G21:G82)</f>
        <v>424197.91000000009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</row>
  </sheetData>
  <sortState xmlns:xlrd2="http://schemas.microsoft.com/office/spreadsheetml/2017/richdata2" ref="A21:AC83">
    <sortCondition ref="C21:C83"/>
  </sortState>
  <mergeCells count="37">
    <mergeCell ref="B1:D1"/>
    <mergeCell ref="F11:X11"/>
    <mergeCell ref="G16:G19"/>
    <mergeCell ref="W17:W19"/>
    <mergeCell ref="K18:K19"/>
    <mergeCell ref="L18:L19"/>
    <mergeCell ref="M18:M19"/>
    <mergeCell ref="O18:O19"/>
    <mergeCell ref="N18:N19"/>
    <mergeCell ref="P18:P19"/>
    <mergeCell ref="R17:U17"/>
    <mergeCell ref="Q17:Q19"/>
    <mergeCell ref="S18:S19"/>
    <mergeCell ref="T18:T19"/>
    <mergeCell ref="U18:U19"/>
    <mergeCell ref="V18:V19"/>
    <mergeCell ref="A15:A19"/>
    <mergeCell ref="B15:B19"/>
    <mergeCell ref="C15:C19"/>
    <mergeCell ref="D15:D19"/>
    <mergeCell ref="F16:F19"/>
    <mergeCell ref="E15:E19"/>
    <mergeCell ref="AC21:AC82"/>
    <mergeCell ref="AB21:AB82"/>
    <mergeCell ref="Y21:Y82"/>
    <mergeCell ref="AC15:AC19"/>
    <mergeCell ref="H15:X16"/>
    <mergeCell ref="X17:X19"/>
    <mergeCell ref="Y15:Y19"/>
    <mergeCell ref="Z15:Z19"/>
    <mergeCell ref="AA15:AA19"/>
    <mergeCell ref="H18:H19"/>
    <mergeCell ref="I18:I19"/>
    <mergeCell ref="J18:J19"/>
    <mergeCell ref="R18:R19"/>
    <mergeCell ref="AB15:AB17"/>
    <mergeCell ref="AB18:AB19"/>
  </mergeCells>
  <pageMargins left="0.70866141732283505" right="0.70866141732283505" top="0.74803149606299202" bottom="0.74803149606299202" header="0.31496062992126" footer="0.31496062992126"/>
  <pageSetup paperSize="9" scale="6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0"/>
  <sheetViews>
    <sheetView topLeftCell="A14" zoomScale="80" zoomScaleNormal="80" workbookViewId="0">
      <selection activeCell="AB24" sqref="AB24"/>
    </sheetView>
  </sheetViews>
  <sheetFormatPr defaultColWidth="9.140625" defaultRowHeight="15.75" x14ac:dyDescent="0.25"/>
  <cols>
    <col min="1" max="1" width="4.42578125" style="36" customWidth="1"/>
    <col min="2" max="2" width="23.85546875" style="37" customWidth="1"/>
    <col min="3" max="3" width="19" style="37" customWidth="1"/>
    <col min="4" max="5" width="9" style="36" hidden="1" customWidth="1"/>
    <col min="6" max="6" width="11" style="36" hidden="1" customWidth="1"/>
    <col min="7" max="7" width="15" style="36" customWidth="1"/>
    <col min="8" max="16" width="0" style="36" hidden="1" customWidth="1"/>
    <col min="17" max="17" width="11.140625" style="36" hidden="1" customWidth="1"/>
    <col min="18" max="22" width="0" style="36" hidden="1" customWidth="1"/>
    <col min="23" max="23" width="13.140625" style="36" hidden="1" customWidth="1"/>
    <col min="24" max="24" width="12.85546875" style="36" hidden="1" customWidth="1"/>
    <col min="25" max="25" width="15.5703125" style="36" hidden="1" customWidth="1"/>
    <col min="26" max="26" width="14.42578125" style="36" customWidth="1"/>
    <col min="27" max="27" width="16.140625" style="36" customWidth="1"/>
    <col min="28" max="28" width="15.7109375" style="36" customWidth="1"/>
    <col min="29" max="29" width="17" style="36" customWidth="1"/>
    <col min="30" max="30" width="16.85546875" style="36" customWidth="1"/>
    <col min="31" max="16384" width="9.140625" style="36"/>
  </cols>
  <sheetData>
    <row r="1" spans="1:30" x14ac:dyDescent="0.25">
      <c r="AA1" s="36" t="s">
        <v>6</v>
      </c>
    </row>
    <row r="2" spans="1:30" x14ac:dyDescent="0.25">
      <c r="AA2" s="36" t="s">
        <v>7</v>
      </c>
    </row>
    <row r="3" spans="1:30" x14ac:dyDescent="0.25">
      <c r="AA3" s="36" t="s">
        <v>9</v>
      </c>
    </row>
    <row r="4" spans="1:30" x14ac:dyDescent="0.25">
      <c r="AA4" s="36" t="s">
        <v>8</v>
      </c>
    </row>
    <row r="6" spans="1:30" x14ac:dyDescent="0.25">
      <c r="AA6" s="36" t="s">
        <v>10</v>
      </c>
    </row>
    <row r="7" spans="1:30" x14ac:dyDescent="0.25">
      <c r="AA7" s="36" t="s">
        <v>11</v>
      </c>
    </row>
    <row r="8" spans="1:30" x14ac:dyDescent="0.25">
      <c r="AA8" s="36" t="s">
        <v>12</v>
      </c>
    </row>
    <row r="11" spans="1:30" x14ac:dyDescent="0.25">
      <c r="G11" s="85" t="s">
        <v>28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4" spans="1:30" x14ac:dyDescent="0.25">
      <c r="B14" s="38"/>
      <c r="C14" s="38"/>
      <c r="D14" s="39"/>
      <c r="E14" s="39"/>
    </row>
    <row r="15" spans="1:30" ht="90.75" customHeight="1" x14ac:dyDescent="0.25">
      <c r="A15" s="82" t="s">
        <v>13</v>
      </c>
      <c r="B15" s="86" t="s">
        <v>14</v>
      </c>
      <c r="C15" s="86" t="s">
        <v>3</v>
      </c>
      <c r="D15" s="87" t="s">
        <v>0</v>
      </c>
      <c r="E15" s="87" t="s">
        <v>40</v>
      </c>
      <c r="F15" s="40" t="s">
        <v>4</v>
      </c>
      <c r="G15" s="40" t="s">
        <v>5</v>
      </c>
      <c r="H15" s="86" t="s">
        <v>1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7" t="s">
        <v>41</v>
      </c>
      <c r="AA15" s="87" t="s">
        <v>42</v>
      </c>
      <c r="AB15" s="87" t="s">
        <v>43</v>
      </c>
      <c r="AC15" s="87" t="s">
        <v>20</v>
      </c>
      <c r="AD15" s="86" t="s">
        <v>22</v>
      </c>
    </row>
    <row r="16" spans="1:30" x14ac:dyDescent="0.25">
      <c r="A16" s="83"/>
      <c r="B16" s="86"/>
      <c r="C16" s="86"/>
      <c r="D16" s="88"/>
      <c r="E16" s="88"/>
      <c r="F16" s="87" t="s">
        <v>16</v>
      </c>
      <c r="G16" s="87" t="s">
        <v>17</v>
      </c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8"/>
      <c r="AA16" s="88"/>
      <c r="AB16" s="88"/>
      <c r="AC16" s="88"/>
      <c r="AD16" s="86"/>
    </row>
    <row r="17" spans="1:30" x14ac:dyDescent="0.25">
      <c r="A17" s="83"/>
      <c r="B17" s="86"/>
      <c r="C17" s="86"/>
      <c r="D17" s="88"/>
      <c r="E17" s="88"/>
      <c r="F17" s="88"/>
      <c r="G17" s="88"/>
      <c r="H17" s="40" t="s">
        <v>2</v>
      </c>
      <c r="I17" s="40" t="s">
        <v>2</v>
      </c>
      <c r="J17" s="40" t="s">
        <v>2</v>
      </c>
      <c r="K17" s="40" t="s">
        <v>2</v>
      </c>
      <c r="L17" s="40" t="s">
        <v>2</v>
      </c>
      <c r="M17" s="40" t="s">
        <v>2</v>
      </c>
      <c r="N17" s="40" t="s">
        <v>2</v>
      </c>
      <c r="O17" s="40" t="s">
        <v>2</v>
      </c>
      <c r="P17" s="40" t="s">
        <v>2</v>
      </c>
      <c r="Q17" s="87" t="s">
        <v>58</v>
      </c>
      <c r="R17" s="90" t="s">
        <v>59</v>
      </c>
      <c r="S17" s="91"/>
      <c r="T17" s="91"/>
      <c r="U17" s="92"/>
      <c r="V17" s="41"/>
      <c r="W17" s="86" t="s">
        <v>64</v>
      </c>
      <c r="X17" s="87" t="s">
        <v>66</v>
      </c>
      <c r="Y17" s="87" t="s">
        <v>65</v>
      </c>
      <c r="Z17" s="88"/>
      <c r="AA17" s="88"/>
      <c r="AB17" s="88"/>
      <c r="AC17" s="89"/>
      <c r="AD17" s="86"/>
    </row>
    <row r="18" spans="1:30" x14ac:dyDescent="0.25">
      <c r="A18" s="83"/>
      <c r="B18" s="86"/>
      <c r="C18" s="86"/>
      <c r="D18" s="88"/>
      <c r="E18" s="88"/>
      <c r="F18" s="88"/>
      <c r="G18" s="88"/>
      <c r="H18" s="87" t="s">
        <v>51</v>
      </c>
      <c r="I18" s="87" t="s">
        <v>52</v>
      </c>
      <c r="J18" s="87" t="s">
        <v>53</v>
      </c>
      <c r="K18" s="87" t="s">
        <v>54</v>
      </c>
      <c r="L18" s="87" t="s">
        <v>55</v>
      </c>
      <c r="M18" s="87" t="s">
        <v>56</v>
      </c>
      <c r="N18" s="87" t="s">
        <v>47</v>
      </c>
      <c r="O18" s="87" t="s">
        <v>57</v>
      </c>
      <c r="P18" s="87" t="s">
        <v>46</v>
      </c>
      <c r="Q18" s="88"/>
      <c r="R18" s="87" t="s">
        <v>60</v>
      </c>
      <c r="S18" s="87" t="s">
        <v>61</v>
      </c>
      <c r="T18" s="87" t="s">
        <v>62</v>
      </c>
      <c r="U18" s="87" t="s">
        <v>63</v>
      </c>
      <c r="V18" s="87" t="s">
        <v>95</v>
      </c>
      <c r="W18" s="86"/>
      <c r="X18" s="88"/>
      <c r="Y18" s="88"/>
      <c r="Z18" s="88"/>
      <c r="AA18" s="88"/>
      <c r="AB18" s="88"/>
      <c r="AC18" s="87" t="s">
        <v>21</v>
      </c>
      <c r="AD18" s="86"/>
    </row>
    <row r="19" spans="1:30" ht="27" customHeight="1" x14ac:dyDescent="0.25">
      <c r="A19" s="84"/>
      <c r="B19" s="86"/>
      <c r="C19" s="86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6"/>
      <c r="X19" s="89"/>
      <c r="Y19" s="89"/>
      <c r="Z19" s="89"/>
      <c r="AA19" s="89"/>
      <c r="AB19" s="89"/>
      <c r="AC19" s="89"/>
      <c r="AD19" s="86"/>
    </row>
    <row r="20" spans="1:30" x14ac:dyDescent="0.25">
      <c r="A20" s="42">
        <v>0</v>
      </c>
      <c r="B20" s="40">
        <v>1</v>
      </c>
      <c r="C20" s="40">
        <v>2</v>
      </c>
      <c r="D20" s="40">
        <v>3</v>
      </c>
      <c r="E20" s="40"/>
      <c r="F20" s="40">
        <v>5</v>
      </c>
      <c r="G20" s="43">
        <v>6</v>
      </c>
      <c r="H20" s="40">
        <v>7</v>
      </c>
      <c r="I20" s="40">
        <v>8</v>
      </c>
      <c r="J20" s="40">
        <v>9</v>
      </c>
      <c r="K20" s="40">
        <v>10</v>
      </c>
      <c r="L20" s="40">
        <v>11</v>
      </c>
      <c r="M20" s="40">
        <v>12</v>
      </c>
      <c r="N20" s="40">
        <v>13</v>
      </c>
      <c r="O20" s="40">
        <v>14</v>
      </c>
      <c r="P20" s="40">
        <v>15</v>
      </c>
      <c r="Q20" s="40">
        <v>16</v>
      </c>
      <c r="R20" s="40">
        <v>17</v>
      </c>
      <c r="S20" s="40">
        <v>18</v>
      </c>
      <c r="T20" s="40">
        <v>19</v>
      </c>
      <c r="U20" s="40">
        <v>20</v>
      </c>
      <c r="V20" s="40"/>
      <c r="W20" s="40">
        <v>21</v>
      </c>
      <c r="X20" s="40">
        <v>22</v>
      </c>
      <c r="Y20" s="40">
        <v>23</v>
      </c>
      <c r="Z20" s="40">
        <v>24</v>
      </c>
      <c r="AA20" s="40">
        <v>25</v>
      </c>
      <c r="AB20" s="40">
        <v>26</v>
      </c>
      <c r="AC20" s="40">
        <v>27</v>
      </c>
      <c r="AD20" s="40">
        <v>28</v>
      </c>
    </row>
    <row r="21" spans="1:30" ht="16.5" customHeight="1" x14ac:dyDescent="0.25">
      <c r="A21" s="44">
        <v>1</v>
      </c>
      <c r="B21" s="49" t="s">
        <v>170</v>
      </c>
      <c r="C21" s="67" t="s">
        <v>169</v>
      </c>
      <c r="D21" s="56"/>
      <c r="E21" s="51"/>
      <c r="F21" s="47"/>
      <c r="G21" s="47">
        <v>6690</v>
      </c>
      <c r="H21" s="52"/>
      <c r="I21" s="47"/>
      <c r="J21" s="53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47"/>
      <c r="Z21" s="82" t="s">
        <v>117</v>
      </c>
      <c r="AA21" s="48"/>
      <c r="AB21" s="48"/>
      <c r="AC21" s="82" t="s">
        <v>21</v>
      </c>
      <c r="AD21" s="82" t="s">
        <v>238</v>
      </c>
    </row>
    <row r="22" spans="1:30" s="55" customFormat="1" x14ac:dyDescent="0.25">
      <c r="A22" s="44">
        <v>2</v>
      </c>
      <c r="B22" s="45" t="s">
        <v>179</v>
      </c>
      <c r="C22" s="50" t="s">
        <v>178</v>
      </c>
      <c r="D22" s="46"/>
      <c r="E22" s="45"/>
      <c r="F22" s="47"/>
      <c r="G22" s="47">
        <v>31932.77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8"/>
      <c r="X22" s="57"/>
      <c r="Y22" s="47"/>
      <c r="Z22" s="83"/>
      <c r="AA22" s="54"/>
      <c r="AB22" s="54"/>
      <c r="AC22" s="83"/>
      <c r="AD22" s="83"/>
    </row>
    <row r="23" spans="1:30" s="55" customFormat="1" x14ac:dyDescent="0.25">
      <c r="A23" s="44">
        <v>3</v>
      </c>
      <c r="B23" s="45" t="s">
        <v>184</v>
      </c>
      <c r="C23" s="45" t="s">
        <v>89</v>
      </c>
      <c r="D23" s="45" t="s">
        <v>45</v>
      </c>
      <c r="E23" s="45"/>
      <c r="F23" s="47"/>
      <c r="G23" s="47">
        <v>145755.88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47">
        <f t="shared" ref="Y23:Y24" si="0">G23</f>
        <v>145755.88</v>
      </c>
      <c r="Z23" s="83"/>
      <c r="AA23" s="54"/>
      <c r="AB23" s="54"/>
      <c r="AC23" s="83"/>
      <c r="AD23" s="83"/>
    </row>
    <row r="24" spans="1:30" ht="31.5" x14ac:dyDescent="0.25">
      <c r="A24" s="44">
        <v>4</v>
      </c>
      <c r="B24" s="45" t="s">
        <v>189</v>
      </c>
      <c r="C24" s="50" t="s">
        <v>114</v>
      </c>
      <c r="D24" s="46" t="s">
        <v>50</v>
      </c>
      <c r="E24" s="56"/>
      <c r="F24" s="58"/>
      <c r="G24" s="47">
        <f>3845.8+2490</f>
        <v>6335.8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7">
        <f t="shared" si="0"/>
        <v>6335.8</v>
      </c>
      <c r="Z24" s="83"/>
      <c r="AA24" s="47"/>
      <c r="AB24" s="47"/>
      <c r="AC24" s="83"/>
      <c r="AD24" s="83"/>
    </row>
    <row r="25" spans="1:30" x14ac:dyDescent="0.25">
      <c r="A25" s="44">
        <v>5</v>
      </c>
      <c r="B25" s="45" t="s">
        <v>205</v>
      </c>
      <c r="C25" s="45" t="s">
        <v>204</v>
      </c>
      <c r="D25" s="45"/>
      <c r="E25" s="45"/>
      <c r="F25" s="47"/>
      <c r="G25" s="47">
        <v>41930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7"/>
      <c r="Z25" s="84"/>
      <c r="AA25" s="47"/>
      <c r="AB25" s="47"/>
      <c r="AC25" s="83"/>
      <c r="AD25" s="83"/>
    </row>
    <row r="26" spans="1:30" s="55" customFormat="1" x14ac:dyDescent="0.25">
      <c r="A26" s="59"/>
      <c r="B26" s="9"/>
      <c r="C26" s="50"/>
      <c r="D26" s="46"/>
      <c r="E26" s="51"/>
      <c r="F26" s="47"/>
      <c r="G26" s="47"/>
      <c r="H26" s="52"/>
      <c r="I26" s="47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4"/>
      <c r="AA26" s="54"/>
      <c r="AB26" s="54"/>
      <c r="AC26" s="84"/>
      <c r="AD26" s="84"/>
    </row>
    <row r="27" spans="1:30" x14ac:dyDescent="0.25">
      <c r="B27" s="69" t="s">
        <v>239</v>
      </c>
      <c r="C27" s="69"/>
      <c r="D27" s="69"/>
      <c r="E27" s="69"/>
      <c r="F27" s="69"/>
      <c r="G27" s="69">
        <f t="shared" ref="G27:P27" si="1">SUM(G21:G26)</f>
        <v>232644.45</v>
      </c>
      <c r="H27" s="60">
        <f t="shared" si="1"/>
        <v>0</v>
      </c>
      <c r="I27" s="60">
        <f t="shared" si="1"/>
        <v>0</v>
      </c>
      <c r="J27" s="60">
        <f t="shared" si="1"/>
        <v>0</v>
      </c>
      <c r="K27" s="60">
        <f t="shared" si="1"/>
        <v>0</v>
      </c>
      <c r="L27" s="60">
        <f t="shared" si="1"/>
        <v>0</v>
      </c>
      <c r="M27" s="60">
        <f t="shared" si="1"/>
        <v>0</v>
      </c>
      <c r="N27" s="60">
        <f t="shared" si="1"/>
        <v>0</v>
      </c>
      <c r="O27" s="60">
        <f t="shared" si="1"/>
        <v>0</v>
      </c>
      <c r="P27" s="60">
        <f t="shared" si="1"/>
        <v>0</v>
      </c>
      <c r="Q27" s="60"/>
      <c r="R27" s="60">
        <f t="shared" ref="R27:Y27" si="2">SUM(R21:R26)</f>
        <v>0</v>
      </c>
      <c r="S27" s="60">
        <f t="shared" si="2"/>
        <v>0</v>
      </c>
      <c r="T27" s="60">
        <f t="shared" si="2"/>
        <v>0</v>
      </c>
      <c r="U27" s="60">
        <f t="shared" si="2"/>
        <v>0</v>
      </c>
      <c r="V27" s="60">
        <f t="shared" si="2"/>
        <v>0</v>
      </c>
      <c r="W27" s="60">
        <f t="shared" si="2"/>
        <v>0</v>
      </c>
      <c r="X27" s="60">
        <f t="shared" si="2"/>
        <v>0</v>
      </c>
      <c r="Y27" s="60">
        <f t="shared" si="2"/>
        <v>152091.68</v>
      </c>
      <c r="Z27" s="60"/>
      <c r="AA27" s="60"/>
      <c r="AB27" s="60"/>
      <c r="AC27" s="60"/>
      <c r="AD27" s="60"/>
    </row>
    <row r="28" spans="1:30" x14ac:dyDescent="0.25">
      <c r="B28" s="37" t="s">
        <v>30</v>
      </c>
    </row>
    <row r="29" spans="1:30" x14ac:dyDescent="0.25">
      <c r="B29" s="37" t="s">
        <v>31</v>
      </c>
    </row>
    <row r="30" spans="1:30" x14ac:dyDescent="0.25">
      <c r="B30" s="37" t="s">
        <v>32</v>
      </c>
    </row>
  </sheetData>
  <sortState xmlns:xlrd2="http://schemas.microsoft.com/office/spreadsheetml/2017/richdata2" ref="C21:D25">
    <sortCondition ref="C21:C25"/>
  </sortState>
  <mergeCells count="37">
    <mergeCell ref="E15:E19"/>
    <mergeCell ref="D15:D19"/>
    <mergeCell ref="X17:X19"/>
    <mergeCell ref="R17:U17"/>
    <mergeCell ref="A15:A19"/>
    <mergeCell ref="B15:B19"/>
    <mergeCell ref="C15:C19"/>
    <mergeCell ref="H15:Y16"/>
    <mergeCell ref="Y17:Y19"/>
    <mergeCell ref="H18:H19"/>
    <mergeCell ref="I18:I19"/>
    <mergeCell ref="J18:J19"/>
    <mergeCell ref="K18:K19"/>
    <mergeCell ref="L18:L19"/>
    <mergeCell ref="M18:M19"/>
    <mergeCell ref="N18:N19"/>
    <mergeCell ref="F16:F19"/>
    <mergeCell ref="G16:G19"/>
    <mergeCell ref="Q17:Q19"/>
    <mergeCell ref="W17:W19"/>
    <mergeCell ref="Z15:Z19"/>
    <mergeCell ref="P18:P19"/>
    <mergeCell ref="R18:R19"/>
    <mergeCell ref="S18:S19"/>
    <mergeCell ref="U18:U19"/>
    <mergeCell ref="T18:T19"/>
    <mergeCell ref="O18:O19"/>
    <mergeCell ref="AC21:AC26"/>
    <mergeCell ref="AD21:AD26"/>
    <mergeCell ref="Z21:Z25"/>
    <mergeCell ref="G11:Z11"/>
    <mergeCell ref="AD15:AD19"/>
    <mergeCell ref="AC15:AC17"/>
    <mergeCell ref="AC18:AC19"/>
    <mergeCell ref="AA15:AA19"/>
    <mergeCell ref="AB15:AB19"/>
    <mergeCell ref="V18:V1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9"/>
  <sheetViews>
    <sheetView zoomScale="80" zoomScaleNormal="80" workbookViewId="0">
      <selection activeCell="AH28" sqref="AH28"/>
    </sheetView>
  </sheetViews>
  <sheetFormatPr defaultColWidth="9.140625" defaultRowHeight="15.75" x14ac:dyDescent="0.25"/>
  <cols>
    <col min="1" max="1" width="4.42578125" style="10" customWidth="1"/>
    <col min="2" max="2" width="28.140625" style="17" customWidth="1"/>
    <col min="3" max="3" width="19" style="12" customWidth="1"/>
    <col min="4" max="5" width="10.28515625" style="10" hidden="1" customWidth="1"/>
    <col min="6" max="6" width="14.5703125" style="10" hidden="1" customWidth="1"/>
    <col min="7" max="7" width="13.28515625" style="10" customWidth="1"/>
    <col min="8" max="25" width="0" style="10" hidden="1" customWidth="1"/>
    <col min="26" max="26" width="9.85546875" style="10" customWidth="1"/>
    <col min="27" max="27" width="10.140625" style="10" customWidth="1"/>
    <col min="28" max="28" width="10.7109375" style="10" customWidth="1"/>
    <col min="29" max="29" width="14.42578125" style="10" customWidth="1"/>
    <col min="30" max="30" width="12.7109375" style="10" customWidth="1"/>
    <col min="31" max="16384" width="9.140625" style="10"/>
  </cols>
  <sheetData>
    <row r="1" spans="1:30" x14ac:dyDescent="0.25">
      <c r="AA1" s="10" t="s">
        <v>6</v>
      </c>
    </row>
    <row r="2" spans="1:30" x14ac:dyDescent="0.25">
      <c r="AA2" s="10" t="s">
        <v>7</v>
      </c>
    </row>
    <row r="3" spans="1:30" x14ac:dyDescent="0.25">
      <c r="AA3" s="10" t="s">
        <v>9</v>
      </c>
    </row>
    <row r="4" spans="1:30" x14ac:dyDescent="0.25">
      <c r="AA4" s="10" t="s">
        <v>8</v>
      </c>
    </row>
    <row r="6" spans="1:30" x14ac:dyDescent="0.25">
      <c r="AA6" s="10" t="s">
        <v>10</v>
      </c>
    </row>
    <row r="7" spans="1:30" x14ac:dyDescent="0.25">
      <c r="AA7" s="10" t="s">
        <v>11</v>
      </c>
    </row>
    <row r="8" spans="1:30" x14ac:dyDescent="0.25">
      <c r="AA8" s="10" t="s">
        <v>12</v>
      </c>
    </row>
    <row r="11" spans="1:30" x14ac:dyDescent="0.25">
      <c r="G11" s="99" t="s">
        <v>28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4" spans="1:30" x14ac:dyDescent="0.25">
      <c r="B14" s="18"/>
      <c r="D14" s="11"/>
      <c r="E14" s="11"/>
    </row>
    <row r="15" spans="1:30" s="32" customFormat="1" ht="78.75" customHeight="1" x14ac:dyDescent="0.25">
      <c r="A15" s="93" t="s">
        <v>13</v>
      </c>
      <c r="B15" s="75" t="s">
        <v>14</v>
      </c>
      <c r="C15" s="75" t="s">
        <v>3</v>
      </c>
      <c r="D15" s="93" t="s">
        <v>0</v>
      </c>
      <c r="E15" s="93" t="s">
        <v>40</v>
      </c>
      <c r="F15" s="93" t="s">
        <v>18</v>
      </c>
      <c r="G15" s="93" t="s">
        <v>19</v>
      </c>
      <c r="H15" s="75" t="s">
        <v>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93" t="s">
        <v>15</v>
      </c>
      <c r="AA15" s="93" t="s">
        <v>24</v>
      </c>
      <c r="AB15" s="93" t="s">
        <v>25</v>
      </c>
      <c r="AC15" s="93" t="s">
        <v>20</v>
      </c>
      <c r="AD15" s="75" t="s">
        <v>22</v>
      </c>
    </row>
    <row r="16" spans="1:30" s="32" customFormat="1" ht="15" customHeight="1" x14ac:dyDescent="0.25">
      <c r="A16" s="94"/>
      <c r="B16" s="75"/>
      <c r="C16" s="75"/>
      <c r="D16" s="94"/>
      <c r="E16" s="94"/>
      <c r="F16" s="94"/>
      <c r="G16" s="9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94"/>
      <c r="AA16" s="94"/>
      <c r="AB16" s="94"/>
      <c r="AC16" s="94"/>
      <c r="AD16" s="75"/>
    </row>
    <row r="17" spans="1:30" s="32" customFormat="1" x14ac:dyDescent="0.25">
      <c r="A17" s="94"/>
      <c r="B17" s="75"/>
      <c r="C17" s="75"/>
      <c r="D17" s="94"/>
      <c r="E17" s="94"/>
      <c r="F17" s="94"/>
      <c r="G17" s="94"/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93" t="s">
        <v>58</v>
      </c>
      <c r="R17" s="96" t="s">
        <v>59</v>
      </c>
      <c r="S17" s="97"/>
      <c r="T17" s="97"/>
      <c r="U17" s="98"/>
      <c r="V17" s="30"/>
      <c r="W17" s="75" t="s">
        <v>64</v>
      </c>
      <c r="X17" s="93" t="s">
        <v>98</v>
      </c>
      <c r="Y17" s="93" t="s">
        <v>65</v>
      </c>
      <c r="Z17" s="94"/>
      <c r="AA17" s="94"/>
      <c r="AB17" s="94"/>
      <c r="AC17" s="95"/>
      <c r="AD17" s="75"/>
    </row>
    <row r="18" spans="1:30" s="32" customFormat="1" x14ac:dyDescent="0.25">
      <c r="A18" s="94"/>
      <c r="B18" s="75"/>
      <c r="C18" s="75"/>
      <c r="D18" s="94"/>
      <c r="E18" s="94"/>
      <c r="F18" s="94"/>
      <c r="G18" s="94"/>
      <c r="H18" s="93" t="s">
        <v>51</v>
      </c>
      <c r="I18" s="93" t="s">
        <v>52</v>
      </c>
      <c r="J18" s="93" t="s">
        <v>53</v>
      </c>
      <c r="K18" s="93" t="s">
        <v>54</v>
      </c>
      <c r="L18" s="93" t="s">
        <v>55</v>
      </c>
      <c r="M18" s="93" t="s">
        <v>56</v>
      </c>
      <c r="N18" s="93" t="s">
        <v>47</v>
      </c>
      <c r="O18" s="93" t="s">
        <v>57</v>
      </c>
      <c r="P18" s="93" t="s">
        <v>46</v>
      </c>
      <c r="Q18" s="94"/>
      <c r="R18" s="93" t="s">
        <v>60</v>
      </c>
      <c r="S18" s="93" t="s">
        <v>61</v>
      </c>
      <c r="T18" s="93" t="s">
        <v>62</v>
      </c>
      <c r="U18" s="93" t="s">
        <v>63</v>
      </c>
      <c r="V18" s="93" t="s">
        <v>96</v>
      </c>
      <c r="W18" s="75"/>
      <c r="X18" s="94"/>
      <c r="Y18" s="94"/>
      <c r="Z18" s="94"/>
      <c r="AA18" s="94"/>
      <c r="AB18" s="94"/>
      <c r="AC18" s="93" t="s">
        <v>21</v>
      </c>
      <c r="AD18" s="75"/>
    </row>
    <row r="19" spans="1:30" s="32" customFormat="1" x14ac:dyDescent="0.25">
      <c r="A19" s="95"/>
      <c r="B19" s="75"/>
      <c r="C19" s="7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75"/>
      <c r="X19" s="95"/>
      <c r="Y19" s="95"/>
      <c r="Z19" s="95"/>
      <c r="AA19" s="95"/>
      <c r="AB19" s="95"/>
      <c r="AC19" s="95"/>
      <c r="AD19" s="75"/>
    </row>
    <row r="20" spans="1:30" x14ac:dyDescent="0.25">
      <c r="A20" s="6">
        <v>0</v>
      </c>
      <c r="B20" s="7">
        <v>1</v>
      </c>
      <c r="C20" s="7">
        <v>2</v>
      </c>
      <c r="D20" s="7">
        <v>3</v>
      </c>
      <c r="E20" s="7"/>
      <c r="F20" s="7">
        <v>5</v>
      </c>
      <c r="G20" s="31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/>
      <c r="W20" s="7">
        <v>21</v>
      </c>
      <c r="X20" s="7"/>
      <c r="Y20" s="7">
        <v>22</v>
      </c>
      <c r="Z20" s="7">
        <v>23</v>
      </c>
      <c r="AA20" s="7">
        <v>24</v>
      </c>
      <c r="AB20" s="7">
        <v>25</v>
      </c>
      <c r="AC20" s="7">
        <v>26</v>
      </c>
      <c r="AD20" s="7">
        <v>27</v>
      </c>
    </row>
    <row r="21" spans="1:30" ht="31.5" x14ac:dyDescent="0.25">
      <c r="A21" s="68">
        <v>1</v>
      </c>
      <c r="B21" s="7" t="s">
        <v>237</v>
      </c>
      <c r="C21" s="7" t="s">
        <v>236</v>
      </c>
      <c r="D21" s="7"/>
      <c r="E21" s="7"/>
      <c r="F21" s="7"/>
      <c r="G21" s="7">
        <v>508659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6" t="s">
        <v>21</v>
      </c>
      <c r="AD21" s="76" t="s">
        <v>238</v>
      </c>
    </row>
    <row r="22" spans="1:30" x14ac:dyDescent="0.25">
      <c r="A22" s="68">
        <v>2</v>
      </c>
      <c r="B22" s="7" t="s">
        <v>215</v>
      </c>
      <c r="C22" s="7" t="s">
        <v>214</v>
      </c>
      <c r="D22" s="7"/>
      <c r="E22" s="7"/>
      <c r="F22" s="7"/>
      <c r="G22" s="7">
        <v>8403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7"/>
      <c r="AD22" s="77"/>
    </row>
    <row r="23" spans="1:30" ht="31.5" x14ac:dyDescent="0.25">
      <c r="A23" s="68">
        <v>3</v>
      </c>
      <c r="B23" s="7" t="s">
        <v>217</v>
      </c>
      <c r="C23" s="7" t="s">
        <v>216</v>
      </c>
      <c r="D23" s="7"/>
      <c r="E23" s="7"/>
      <c r="F23" s="7"/>
      <c r="G23" s="31">
        <v>5500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7"/>
      <c r="AD23" s="77"/>
    </row>
    <row r="24" spans="1:30" ht="31.5" x14ac:dyDescent="0.25">
      <c r="A24" s="68">
        <v>4</v>
      </c>
      <c r="B24" s="7" t="s">
        <v>219</v>
      </c>
      <c r="C24" s="7" t="s">
        <v>218</v>
      </c>
      <c r="D24" s="7"/>
      <c r="E24" s="7"/>
      <c r="F24" s="7"/>
      <c r="G24" s="7">
        <v>850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7"/>
      <c r="AD24" s="77"/>
    </row>
    <row r="25" spans="1:30" ht="63" x14ac:dyDescent="0.25">
      <c r="A25" s="68">
        <v>5</v>
      </c>
      <c r="B25" s="7" t="s">
        <v>220</v>
      </c>
      <c r="C25" s="7" t="s">
        <v>94</v>
      </c>
      <c r="D25" s="7"/>
      <c r="E25" s="7"/>
      <c r="F25" s="7"/>
      <c r="G25" s="7">
        <v>2291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7"/>
      <c r="AD25" s="77"/>
    </row>
    <row r="26" spans="1:30" ht="47.25" x14ac:dyDescent="0.25">
      <c r="A26" s="68">
        <v>6</v>
      </c>
      <c r="B26" s="7" t="s">
        <v>222</v>
      </c>
      <c r="C26" s="7" t="s">
        <v>221</v>
      </c>
      <c r="D26" s="7"/>
      <c r="E26" s="7"/>
      <c r="F26" s="7"/>
      <c r="G26" s="7">
        <v>900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7"/>
      <c r="AD26" s="77"/>
    </row>
    <row r="27" spans="1:30" x14ac:dyDescent="0.25">
      <c r="A27" s="68">
        <v>7</v>
      </c>
      <c r="B27" s="7" t="s">
        <v>224</v>
      </c>
      <c r="C27" s="7" t="s">
        <v>223</v>
      </c>
      <c r="D27" s="7"/>
      <c r="E27" s="7"/>
      <c r="F27" s="7"/>
      <c r="G27" s="7">
        <v>268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7"/>
      <c r="AD27" s="77"/>
    </row>
    <row r="28" spans="1:30" x14ac:dyDescent="0.25">
      <c r="A28" s="68">
        <v>8</v>
      </c>
      <c r="B28" s="7" t="s">
        <v>226</v>
      </c>
      <c r="C28" s="7" t="s">
        <v>225</v>
      </c>
      <c r="D28" s="7"/>
      <c r="E28" s="7"/>
      <c r="F28" s="7"/>
      <c r="G28" s="7">
        <v>400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7"/>
      <c r="AD28" s="77"/>
    </row>
    <row r="29" spans="1:30" x14ac:dyDescent="0.25">
      <c r="A29" s="68">
        <v>9</v>
      </c>
      <c r="B29" s="7" t="s">
        <v>228</v>
      </c>
      <c r="C29" s="7" t="s">
        <v>227</v>
      </c>
      <c r="D29" s="7"/>
      <c r="E29" s="7"/>
      <c r="F29" s="7"/>
      <c r="G29" s="7">
        <v>1344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7"/>
      <c r="AD29" s="77"/>
    </row>
    <row r="30" spans="1:30" x14ac:dyDescent="0.25">
      <c r="A30" s="68">
        <v>10</v>
      </c>
      <c r="B30" s="7" t="s">
        <v>230</v>
      </c>
      <c r="C30" s="7" t="s">
        <v>229</v>
      </c>
      <c r="D30" s="7"/>
      <c r="E30" s="7"/>
      <c r="F30" s="7"/>
      <c r="G30" s="7">
        <v>49259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7"/>
      <c r="AD30" s="77"/>
    </row>
    <row r="31" spans="1:30" x14ac:dyDescent="0.25">
      <c r="A31" s="68">
        <v>11</v>
      </c>
      <c r="B31" s="7" t="s">
        <v>231</v>
      </c>
      <c r="C31" s="7" t="s">
        <v>113</v>
      </c>
      <c r="D31" s="7"/>
      <c r="E31" s="7"/>
      <c r="F31" s="7"/>
      <c r="G31" s="7">
        <v>260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7"/>
      <c r="AD31" s="77"/>
    </row>
    <row r="32" spans="1:30" x14ac:dyDescent="0.25">
      <c r="A32" s="68">
        <v>12</v>
      </c>
      <c r="B32" s="7" t="s">
        <v>233</v>
      </c>
      <c r="C32" s="7" t="s">
        <v>232</v>
      </c>
      <c r="D32" s="7"/>
      <c r="E32" s="7"/>
      <c r="F32" s="7"/>
      <c r="G32" s="7">
        <v>7157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7"/>
      <c r="AD32" s="77"/>
    </row>
    <row r="33" spans="1:30" ht="31.5" x14ac:dyDescent="0.25">
      <c r="A33" s="68">
        <v>13</v>
      </c>
      <c r="B33" s="7" t="s">
        <v>235</v>
      </c>
      <c r="C33" s="7" t="s">
        <v>234</v>
      </c>
      <c r="D33" s="7"/>
      <c r="E33" s="7"/>
      <c r="F33" s="7"/>
      <c r="G33" s="7">
        <v>2103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8"/>
      <c r="AD33" s="78"/>
    </row>
    <row r="34" spans="1:30" s="32" customFormat="1" x14ac:dyDescent="0.25">
      <c r="A34" s="29"/>
      <c r="B34" s="28" t="s">
        <v>97</v>
      </c>
      <c r="C34" s="26" t="s">
        <v>99</v>
      </c>
      <c r="D34" s="29"/>
      <c r="E34" s="29"/>
      <c r="F34" s="29"/>
      <c r="G34" s="29">
        <f>SUM(G21:G33)</f>
        <v>587394</v>
      </c>
      <c r="H34" s="29" t="e">
        <f>SUM(#REF!)</f>
        <v>#REF!</v>
      </c>
      <c r="I34" s="29" t="e">
        <f>SUM(#REF!)</f>
        <v>#REF!</v>
      </c>
      <c r="J34" s="29" t="e">
        <f>SUM(#REF!)</f>
        <v>#REF!</v>
      </c>
      <c r="K34" s="29" t="e">
        <f>SUM(#REF!)</f>
        <v>#REF!</v>
      </c>
      <c r="L34" s="29" t="e">
        <f>SUM(#REF!)</f>
        <v>#REF!</v>
      </c>
      <c r="M34" s="29" t="e">
        <f>SUM(#REF!)</f>
        <v>#REF!</v>
      </c>
      <c r="N34" s="29" t="e">
        <f>SUM(#REF!)</f>
        <v>#REF!</v>
      </c>
      <c r="O34" s="29" t="e">
        <f>SUM(#REF!)</f>
        <v>#REF!</v>
      </c>
      <c r="P34" s="29" t="e">
        <f>SUM(#REF!)</f>
        <v>#REF!</v>
      </c>
      <c r="Q34" s="29" t="e">
        <f>SUM(#REF!)</f>
        <v>#REF!</v>
      </c>
      <c r="R34" s="29" t="e">
        <f>SUM(#REF!)</f>
        <v>#REF!</v>
      </c>
      <c r="S34" s="29" t="e">
        <f>SUM(#REF!)</f>
        <v>#REF!</v>
      </c>
      <c r="T34" s="29" t="e">
        <f>SUM(#REF!)</f>
        <v>#REF!</v>
      </c>
      <c r="U34" s="29" t="e">
        <f>SUM(#REF!)</f>
        <v>#REF!</v>
      </c>
      <c r="V34" s="29" t="e">
        <f>SUM(#REF!)</f>
        <v>#REF!</v>
      </c>
      <c r="W34" s="29" t="e">
        <f>SUM(#REF!)</f>
        <v>#REF!</v>
      </c>
      <c r="X34" s="29" t="e">
        <f>SUM(#REF!)</f>
        <v>#REF!</v>
      </c>
      <c r="Y34" s="29" t="e">
        <f>SUM(#REF!)</f>
        <v>#REF!</v>
      </c>
      <c r="Z34" s="29"/>
      <c r="AA34" s="29"/>
      <c r="AB34" s="29"/>
      <c r="AC34" s="29"/>
      <c r="AD34" s="29"/>
    </row>
    <row r="35" spans="1:30" x14ac:dyDescent="0.25">
      <c r="A35" s="15"/>
      <c r="B35" s="19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47.25" x14ac:dyDescent="0.25">
      <c r="A36" s="15"/>
      <c r="B36" s="19" t="s">
        <v>29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63" x14ac:dyDescent="0.25">
      <c r="A37" s="15"/>
      <c r="B37" s="19" t="s">
        <v>30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ht="31.5" x14ac:dyDescent="0.25">
      <c r="A38" s="15"/>
      <c r="B38" s="19" t="s">
        <v>31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63" x14ac:dyDescent="0.25">
      <c r="A39" s="15"/>
      <c r="B39" s="19" t="s">
        <v>32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</sheetData>
  <sortState xmlns:xlrd2="http://schemas.microsoft.com/office/spreadsheetml/2017/richdata2" ref="B21:C33">
    <sortCondition ref="B22:B33"/>
  </sortState>
  <mergeCells count="36">
    <mergeCell ref="A15:A19"/>
    <mergeCell ref="B15:B19"/>
    <mergeCell ref="C15:C19"/>
    <mergeCell ref="H15:Y16"/>
    <mergeCell ref="W17:W19"/>
    <mergeCell ref="Y17:Y19"/>
    <mergeCell ref="D15:D19"/>
    <mergeCell ref="F15:F19"/>
    <mergeCell ref="I18:I19"/>
    <mergeCell ref="J18:J19"/>
    <mergeCell ref="L18:L19"/>
    <mergeCell ref="M18:M19"/>
    <mergeCell ref="N18:N19"/>
    <mergeCell ref="E15:E19"/>
    <mergeCell ref="G11:Z11"/>
    <mergeCell ref="AA15:AA19"/>
    <mergeCell ref="AB15:AB19"/>
    <mergeCell ref="H18:H19"/>
    <mergeCell ref="K18:K19"/>
    <mergeCell ref="G15:G19"/>
    <mergeCell ref="P18:P19"/>
    <mergeCell ref="O18:O19"/>
    <mergeCell ref="T18:T19"/>
    <mergeCell ref="U18:U19"/>
    <mergeCell ref="AC21:AC33"/>
    <mergeCell ref="AD21:AD33"/>
    <mergeCell ref="AD15:AD19"/>
    <mergeCell ref="Q17:Q19"/>
    <mergeCell ref="Z15:Z19"/>
    <mergeCell ref="AC15:AC17"/>
    <mergeCell ref="AC18:AC19"/>
    <mergeCell ref="R17:U17"/>
    <mergeCell ref="R18:R19"/>
    <mergeCell ref="X17:X19"/>
    <mergeCell ref="V18:V19"/>
    <mergeCell ref="S18:S19"/>
  </mergeCells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7"/>
  <sheetViews>
    <sheetView topLeftCell="A5" zoomScale="85" zoomScaleNormal="85" workbookViewId="0">
      <selection activeCell="I59" sqref="I59"/>
    </sheetView>
  </sheetViews>
  <sheetFormatPr defaultRowHeight="15" x14ac:dyDescent="0.25"/>
  <cols>
    <col min="1" max="1" width="4.42578125" customWidth="1"/>
    <col min="2" max="2" width="16.28515625" customWidth="1"/>
    <col min="3" max="3" width="10.140625" customWidth="1"/>
    <col min="4" max="4" width="10.42578125" customWidth="1"/>
    <col min="11" max="11" width="8.28515625" customWidth="1"/>
    <col min="12" max="16" width="9.140625" hidden="1" customWidth="1"/>
    <col min="20" max="20" width="12.85546875" customWidth="1"/>
    <col min="21" max="21" width="12.140625" customWidth="1"/>
  </cols>
  <sheetData>
    <row r="1" spans="1:21" x14ac:dyDescent="0.25">
      <c r="R1" t="s">
        <v>6</v>
      </c>
    </row>
    <row r="2" spans="1:21" x14ac:dyDescent="0.25">
      <c r="B2" s="4"/>
      <c r="C2" s="4"/>
      <c r="D2" s="4"/>
      <c r="E2" s="4"/>
      <c r="F2" s="4"/>
      <c r="G2" s="4"/>
      <c r="R2" t="s">
        <v>7</v>
      </c>
    </row>
    <row r="3" spans="1:21" x14ac:dyDescent="0.25">
      <c r="B3" s="4"/>
      <c r="C3" s="4"/>
      <c r="D3" s="4"/>
      <c r="E3" s="4"/>
      <c r="F3" s="4"/>
      <c r="G3" s="4"/>
      <c r="R3" t="s">
        <v>9</v>
      </c>
    </row>
    <row r="4" spans="1:21" x14ac:dyDescent="0.25">
      <c r="B4" s="4"/>
      <c r="C4" s="4"/>
      <c r="D4" s="4"/>
      <c r="E4" s="4"/>
      <c r="F4" s="4"/>
      <c r="G4" s="4"/>
      <c r="R4" t="s">
        <v>8</v>
      </c>
    </row>
    <row r="5" spans="1:21" x14ac:dyDescent="0.25">
      <c r="B5" s="4"/>
      <c r="C5" s="4"/>
      <c r="D5" s="4"/>
      <c r="E5" s="4"/>
      <c r="F5" s="4"/>
      <c r="G5" s="4"/>
    </row>
    <row r="6" spans="1:21" x14ac:dyDescent="0.25">
      <c r="B6" s="4"/>
      <c r="C6" s="4"/>
      <c r="D6" s="4"/>
      <c r="E6" s="4"/>
      <c r="F6" s="4"/>
      <c r="G6" s="4"/>
      <c r="R6" t="s">
        <v>10</v>
      </c>
    </row>
    <row r="7" spans="1:21" x14ac:dyDescent="0.25">
      <c r="B7" s="4"/>
      <c r="C7" s="4"/>
      <c r="D7" s="4"/>
      <c r="E7" s="4"/>
      <c r="F7" s="4"/>
      <c r="G7" s="4"/>
      <c r="R7" t="s">
        <v>11</v>
      </c>
    </row>
    <row r="8" spans="1:21" x14ac:dyDescent="0.25">
      <c r="B8" s="4"/>
      <c r="C8" s="4"/>
      <c r="D8" s="4"/>
      <c r="E8" s="4"/>
      <c r="F8" s="4"/>
      <c r="G8" s="4"/>
      <c r="R8" t="s">
        <v>12</v>
      </c>
    </row>
    <row r="9" spans="1:21" x14ac:dyDescent="0.25">
      <c r="B9" s="4"/>
      <c r="C9" s="4"/>
      <c r="D9" s="4"/>
      <c r="E9" s="4"/>
      <c r="F9" s="4"/>
      <c r="G9" s="4"/>
    </row>
    <row r="10" spans="1:21" x14ac:dyDescent="0.25">
      <c r="B10" s="4"/>
      <c r="C10" s="4"/>
      <c r="D10" s="4"/>
      <c r="E10" s="4"/>
      <c r="F10" s="4"/>
      <c r="G10" s="4"/>
    </row>
    <row r="11" spans="1:21" ht="15.75" x14ac:dyDescent="0.25">
      <c r="F11" s="115" t="s">
        <v>28</v>
      </c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</row>
    <row r="14" spans="1:21" ht="15.75" x14ac:dyDescent="0.25">
      <c r="B14" s="1"/>
      <c r="C14" s="1"/>
      <c r="D14" s="1"/>
    </row>
    <row r="15" spans="1:21" ht="78.75" customHeight="1" x14ac:dyDescent="0.25">
      <c r="A15" s="124" t="s">
        <v>13</v>
      </c>
      <c r="B15" s="123" t="s">
        <v>27</v>
      </c>
      <c r="C15" s="123" t="s">
        <v>3</v>
      </c>
      <c r="D15" s="105" t="s">
        <v>26</v>
      </c>
      <c r="E15" s="106"/>
      <c r="F15" s="107"/>
      <c r="G15" s="105" t="s">
        <v>1</v>
      </c>
      <c r="H15" s="106"/>
      <c r="I15" s="106"/>
      <c r="J15" s="106"/>
      <c r="K15" s="106"/>
      <c r="L15" s="106"/>
      <c r="M15" s="106"/>
      <c r="N15" s="106"/>
      <c r="O15" s="106"/>
      <c r="P15" s="107"/>
      <c r="Q15" s="100" t="s">
        <v>23</v>
      </c>
      <c r="R15" s="100" t="s">
        <v>24</v>
      </c>
      <c r="S15" s="100" t="s">
        <v>25</v>
      </c>
      <c r="T15" s="100" t="s">
        <v>20</v>
      </c>
      <c r="U15" s="123" t="s">
        <v>22</v>
      </c>
    </row>
    <row r="16" spans="1:21" ht="15" customHeight="1" x14ac:dyDescent="0.25">
      <c r="A16" s="125"/>
      <c r="B16" s="123"/>
      <c r="C16" s="123"/>
      <c r="D16" s="120"/>
      <c r="E16" s="121"/>
      <c r="F16" s="122"/>
      <c r="G16" s="120"/>
      <c r="H16" s="121"/>
      <c r="I16" s="121"/>
      <c r="J16" s="121"/>
      <c r="K16" s="121"/>
      <c r="L16" s="121"/>
      <c r="M16" s="121"/>
      <c r="N16" s="121"/>
      <c r="O16" s="121"/>
      <c r="P16" s="122"/>
      <c r="Q16" s="116"/>
      <c r="R16" s="116"/>
      <c r="S16" s="116"/>
      <c r="T16" s="116"/>
      <c r="U16" s="123"/>
    </row>
    <row r="17" spans="1:21" ht="15" customHeight="1" x14ac:dyDescent="0.25">
      <c r="A17" s="125"/>
      <c r="B17" s="123"/>
      <c r="C17" s="123"/>
      <c r="D17" s="120"/>
      <c r="E17" s="121"/>
      <c r="F17" s="122"/>
      <c r="G17" s="120"/>
      <c r="H17" s="121"/>
      <c r="I17" s="121"/>
      <c r="J17" s="121"/>
      <c r="K17" s="121"/>
      <c r="L17" s="121"/>
      <c r="M17" s="121"/>
      <c r="N17" s="121"/>
      <c r="O17" s="121"/>
      <c r="P17" s="122"/>
      <c r="Q17" s="116"/>
      <c r="R17" s="116"/>
      <c r="S17" s="116"/>
      <c r="T17" s="101"/>
      <c r="U17" s="123"/>
    </row>
    <row r="18" spans="1:21" x14ac:dyDescent="0.25">
      <c r="A18" s="125"/>
      <c r="B18" s="123"/>
      <c r="C18" s="123"/>
      <c r="D18" s="123" t="s">
        <v>39</v>
      </c>
      <c r="E18" s="123"/>
      <c r="F18" s="123"/>
      <c r="G18" s="120"/>
      <c r="H18" s="121"/>
      <c r="I18" s="121"/>
      <c r="J18" s="121"/>
      <c r="K18" s="121"/>
      <c r="L18" s="121"/>
      <c r="M18" s="121"/>
      <c r="N18" s="121"/>
      <c r="O18" s="121"/>
      <c r="P18" s="122"/>
      <c r="Q18" s="116"/>
      <c r="R18" s="116"/>
      <c r="S18" s="116"/>
      <c r="T18" s="100" t="s">
        <v>21</v>
      </c>
      <c r="U18" s="123"/>
    </row>
    <row r="19" spans="1:21" x14ac:dyDescent="0.25">
      <c r="A19" s="126"/>
      <c r="B19" s="123"/>
      <c r="C19" s="123"/>
      <c r="D19" s="123"/>
      <c r="E19" s="123"/>
      <c r="F19" s="123"/>
      <c r="G19" s="108"/>
      <c r="H19" s="109"/>
      <c r="I19" s="109"/>
      <c r="J19" s="109"/>
      <c r="K19" s="109"/>
      <c r="L19" s="109"/>
      <c r="M19" s="109"/>
      <c r="N19" s="109"/>
      <c r="O19" s="109"/>
      <c r="P19" s="110"/>
      <c r="Q19" s="101"/>
      <c r="R19" s="101"/>
      <c r="S19" s="101"/>
      <c r="T19" s="101"/>
      <c r="U19" s="123"/>
    </row>
    <row r="20" spans="1:21" x14ac:dyDescent="0.25">
      <c r="A20" s="2">
        <v>0</v>
      </c>
      <c r="B20" s="3">
        <v>1</v>
      </c>
      <c r="C20" s="3">
        <v>2</v>
      </c>
      <c r="D20" s="102">
        <v>3</v>
      </c>
      <c r="E20" s="103"/>
      <c r="F20" s="104"/>
      <c r="G20" s="117">
        <v>4</v>
      </c>
      <c r="H20" s="118"/>
      <c r="I20" s="118"/>
      <c r="J20" s="118"/>
      <c r="K20" s="119"/>
      <c r="L20" s="3">
        <v>11</v>
      </c>
      <c r="M20" s="3">
        <v>12</v>
      </c>
      <c r="N20" s="3">
        <v>13</v>
      </c>
      <c r="O20" s="3">
        <v>14</v>
      </c>
      <c r="P20" s="3">
        <v>15</v>
      </c>
      <c r="Q20" s="3">
        <v>5</v>
      </c>
      <c r="R20" s="3">
        <v>6</v>
      </c>
      <c r="S20" s="3">
        <v>7</v>
      </c>
      <c r="T20" s="3">
        <v>8</v>
      </c>
      <c r="U20" s="3">
        <v>9</v>
      </c>
    </row>
    <row r="21" spans="1:21" x14ac:dyDescent="0.25">
      <c r="A21" s="111"/>
      <c r="B21" s="113"/>
      <c r="C21" s="100"/>
      <c r="D21" s="105"/>
      <c r="E21" s="106"/>
      <c r="F21" s="107"/>
      <c r="G21" s="105"/>
      <c r="H21" s="106"/>
      <c r="I21" s="106"/>
      <c r="J21" s="106"/>
      <c r="K21" s="107"/>
      <c r="L21" s="3"/>
      <c r="M21" s="3"/>
      <c r="N21" s="3"/>
      <c r="O21" s="3"/>
      <c r="P21" s="3"/>
      <c r="Q21" s="100"/>
      <c r="R21" s="100"/>
      <c r="S21" s="100"/>
      <c r="T21" s="100"/>
      <c r="U21" s="100"/>
    </row>
    <row r="22" spans="1:21" x14ac:dyDescent="0.25">
      <c r="A22" s="112"/>
      <c r="B22" s="114"/>
      <c r="C22" s="101"/>
      <c r="D22" s="108"/>
      <c r="E22" s="109"/>
      <c r="F22" s="110"/>
      <c r="G22" s="108"/>
      <c r="H22" s="109"/>
      <c r="I22" s="109"/>
      <c r="J22" s="109"/>
      <c r="K22" s="110"/>
      <c r="L22" s="3"/>
      <c r="M22" s="3"/>
      <c r="N22" s="3"/>
      <c r="O22" s="3"/>
      <c r="P22" s="3"/>
      <c r="Q22" s="101"/>
      <c r="R22" s="101"/>
      <c r="S22" s="101"/>
      <c r="T22" s="101"/>
      <c r="U22" s="101"/>
    </row>
    <row r="23" spans="1:21" x14ac:dyDescent="0.25">
      <c r="A23" s="111"/>
      <c r="B23" s="113"/>
      <c r="C23" s="100"/>
      <c r="D23" s="105"/>
      <c r="E23" s="106"/>
      <c r="F23" s="107"/>
      <c r="G23" s="105"/>
      <c r="H23" s="106"/>
      <c r="I23" s="106"/>
      <c r="J23" s="106"/>
      <c r="K23" s="107"/>
      <c r="L23" s="3"/>
      <c r="M23" s="3"/>
      <c r="N23" s="3"/>
      <c r="O23" s="3"/>
      <c r="P23" s="3"/>
      <c r="Q23" s="100"/>
      <c r="R23" s="100"/>
      <c r="S23" s="100"/>
      <c r="T23" s="100"/>
      <c r="U23" s="100"/>
    </row>
    <row r="24" spans="1:21" x14ac:dyDescent="0.25">
      <c r="A24" s="112"/>
      <c r="B24" s="114"/>
      <c r="C24" s="101"/>
      <c r="D24" s="108"/>
      <c r="E24" s="109"/>
      <c r="F24" s="110"/>
      <c r="G24" s="108"/>
      <c r="H24" s="109"/>
      <c r="I24" s="109"/>
      <c r="J24" s="109"/>
      <c r="K24" s="110"/>
      <c r="L24" s="3"/>
      <c r="M24" s="3"/>
      <c r="N24" s="3"/>
      <c r="O24" s="3"/>
      <c r="P24" s="3"/>
      <c r="Q24" s="101"/>
      <c r="R24" s="101"/>
      <c r="S24" s="101"/>
      <c r="T24" s="101"/>
      <c r="U24" s="101"/>
    </row>
    <row r="25" spans="1:21" x14ac:dyDescent="0.25">
      <c r="A25" s="111"/>
      <c r="B25" s="113"/>
      <c r="C25" s="100"/>
      <c r="D25" s="105"/>
      <c r="E25" s="106"/>
      <c r="F25" s="107"/>
      <c r="G25" s="105"/>
      <c r="H25" s="106"/>
      <c r="I25" s="106"/>
      <c r="J25" s="106"/>
      <c r="K25" s="107"/>
      <c r="L25" s="3"/>
      <c r="M25" s="3"/>
      <c r="N25" s="3"/>
      <c r="O25" s="3"/>
      <c r="P25" s="3"/>
      <c r="Q25" s="100"/>
      <c r="R25" s="100"/>
      <c r="S25" s="100"/>
      <c r="T25" s="100"/>
      <c r="U25" s="100"/>
    </row>
    <row r="26" spans="1:21" x14ac:dyDescent="0.25">
      <c r="A26" s="112"/>
      <c r="B26" s="114"/>
      <c r="C26" s="101"/>
      <c r="D26" s="108"/>
      <c r="E26" s="109"/>
      <c r="F26" s="110"/>
      <c r="G26" s="108"/>
      <c r="H26" s="109"/>
      <c r="I26" s="109"/>
      <c r="J26" s="109"/>
      <c r="K26" s="110"/>
      <c r="L26" s="3"/>
      <c r="M26" s="3"/>
      <c r="N26" s="3"/>
      <c r="O26" s="3"/>
      <c r="P26" s="3"/>
      <c r="Q26" s="101"/>
      <c r="R26" s="101"/>
      <c r="S26" s="101"/>
      <c r="T26" s="101"/>
      <c r="U26" s="101"/>
    </row>
    <row r="29" spans="1:21" x14ac:dyDescent="0.25">
      <c r="B29" t="s">
        <v>29</v>
      </c>
    </row>
    <row r="30" spans="1:21" x14ac:dyDescent="0.25">
      <c r="B30" t="s">
        <v>30</v>
      </c>
    </row>
    <row r="31" spans="1:21" x14ac:dyDescent="0.25">
      <c r="B31" t="s">
        <v>31</v>
      </c>
    </row>
    <row r="32" spans="1:21" x14ac:dyDescent="0.25">
      <c r="B32" t="s">
        <v>32</v>
      </c>
    </row>
    <row r="36" spans="8:9" x14ac:dyDescent="0.25">
      <c r="I36" t="s">
        <v>37</v>
      </c>
    </row>
    <row r="37" spans="8:9" x14ac:dyDescent="0.25">
      <c r="I37" t="s">
        <v>38</v>
      </c>
    </row>
    <row r="47" spans="8:9" ht="15.75" x14ac:dyDescent="0.25">
      <c r="H47" s="61"/>
    </row>
  </sheetData>
  <mergeCells count="45">
    <mergeCell ref="Q15:Q19"/>
    <mergeCell ref="R15:R19"/>
    <mergeCell ref="S15:S19"/>
    <mergeCell ref="U15:U19"/>
    <mergeCell ref="A15:A19"/>
    <mergeCell ref="B15:B19"/>
    <mergeCell ref="C15:C19"/>
    <mergeCell ref="F11:Q11"/>
    <mergeCell ref="A23:A24"/>
    <mergeCell ref="B23:B24"/>
    <mergeCell ref="C23:C24"/>
    <mergeCell ref="T15:T17"/>
    <mergeCell ref="T18:T19"/>
    <mergeCell ref="G21:K22"/>
    <mergeCell ref="G20:K20"/>
    <mergeCell ref="D15:F17"/>
    <mergeCell ref="D18:F19"/>
    <mergeCell ref="Q21:Q22"/>
    <mergeCell ref="R21:R22"/>
    <mergeCell ref="A21:A22"/>
    <mergeCell ref="B21:B22"/>
    <mergeCell ref="C21:C22"/>
    <mergeCell ref="G15:P19"/>
    <mergeCell ref="A25:A26"/>
    <mergeCell ref="B25:B26"/>
    <mergeCell ref="C25:C26"/>
    <mergeCell ref="G23:K24"/>
    <mergeCell ref="Q23:Q24"/>
    <mergeCell ref="Q25:Q26"/>
    <mergeCell ref="R25:R26"/>
    <mergeCell ref="S25:S26"/>
    <mergeCell ref="T25:T26"/>
    <mergeCell ref="U25:U26"/>
    <mergeCell ref="D20:F20"/>
    <mergeCell ref="D21:F22"/>
    <mergeCell ref="D23:F24"/>
    <mergeCell ref="D25:F26"/>
    <mergeCell ref="G25:K26"/>
    <mergeCell ref="R23:R24"/>
    <mergeCell ref="S23:S24"/>
    <mergeCell ref="T23:T24"/>
    <mergeCell ref="U23:U24"/>
    <mergeCell ref="S21:S22"/>
    <mergeCell ref="T21:T22"/>
    <mergeCell ref="U21:U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21"/>
  <sheetViews>
    <sheetView zoomScale="85" zoomScaleNormal="85" workbookViewId="0">
      <selection activeCell="J34" sqref="J34"/>
    </sheetView>
  </sheetViews>
  <sheetFormatPr defaultRowHeight="15" x14ac:dyDescent="0.25"/>
  <cols>
    <col min="1" max="1" width="4.42578125" customWidth="1"/>
    <col min="2" max="2" width="16.28515625" customWidth="1"/>
    <col min="3" max="3" width="10.140625" customWidth="1"/>
    <col min="4" max="4" width="10.42578125" customWidth="1"/>
    <col min="11" max="11" width="8.28515625" customWidth="1"/>
    <col min="12" max="16" width="9.140625" hidden="1" customWidth="1"/>
    <col min="17" max="17" width="13" customWidth="1"/>
    <col min="18" max="18" width="17.85546875" customWidth="1"/>
  </cols>
  <sheetData>
    <row r="2" spans="1:18" x14ac:dyDescent="0.25">
      <c r="B2" s="4"/>
      <c r="C2" s="4"/>
      <c r="D2" s="4"/>
      <c r="E2" s="4"/>
      <c r="F2" s="4"/>
      <c r="G2" s="4"/>
    </row>
    <row r="3" spans="1:18" ht="15.75" x14ac:dyDescent="0.25">
      <c r="F3" s="1" t="s">
        <v>28</v>
      </c>
      <c r="G3" s="1"/>
      <c r="H3" s="1"/>
      <c r="I3" s="1"/>
      <c r="J3" s="1"/>
      <c r="K3" s="1"/>
      <c r="L3" s="1"/>
      <c r="M3" s="1"/>
      <c r="N3" s="1"/>
      <c r="O3" s="1"/>
      <c r="P3" s="1"/>
    </row>
    <row r="6" spans="1:18" ht="15.75" x14ac:dyDescent="0.25">
      <c r="B6" s="1"/>
      <c r="C6" s="1"/>
      <c r="D6" s="1"/>
    </row>
    <row r="7" spans="1:18" ht="78.75" customHeight="1" x14ac:dyDescent="0.25">
      <c r="A7" s="124" t="s">
        <v>13</v>
      </c>
      <c r="B7" s="123" t="s">
        <v>33</v>
      </c>
      <c r="C7" s="123" t="s">
        <v>3</v>
      </c>
      <c r="D7" s="105" t="s">
        <v>34</v>
      </c>
      <c r="E7" s="106"/>
      <c r="F7" s="107"/>
      <c r="G7" s="105" t="s">
        <v>1</v>
      </c>
      <c r="H7" s="106"/>
      <c r="I7" s="106"/>
      <c r="J7" s="106"/>
      <c r="K7" s="106"/>
      <c r="L7" s="106"/>
      <c r="M7" s="106"/>
      <c r="N7" s="106"/>
      <c r="O7" s="106"/>
      <c r="P7" s="107"/>
      <c r="Q7" s="100" t="s">
        <v>35</v>
      </c>
      <c r="R7" s="123" t="s">
        <v>36</v>
      </c>
    </row>
    <row r="8" spans="1:18" ht="15" customHeight="1" x14ac:dyDescent="0.25">
      <c r="A8" s="125"/>
      <c r="B8" s="123"/>
      <c r="C8" s="123"/>
      <c r="D8" s="120"/>
      <c r="E8" s="121"/>
      <c r="F8" s="122"/>
      <c r="G8" s="120"/>
      <c r="H8" s="121"/>
      <c r="I8" s="121"/>
      <c r="J8" s="121"/>
      <c r="K8" s="121"/>
      <c r="L8" s="121"/>
      <c r="M8" s="121"/>
      <c r="N8" s="121"/>
      <c r="O8" s="121"/>
      <c r="P8" s="122"/>
      <c r="Q8" s="116"/>
      <c r="R8" s="123"/>
    </row>
    <row r="9" spans="1:18" ht="15" customHeight="1" x14ac:dyDescent="0.25">
      <c r="A9" s="125"/>
      <c r="B9" s="123"/>
      <c r="C9" s="123"/>
      <c r="D9" s="120"/>
      <c r="E9" s="121"/>
      <c r="F9" s="122"/>
      <c r="G9" s="120"/>
      <c r="H9" s="121"/>
      <c r="I9" s="121"/>
      <c r="J9" s="121"/>
      <c r="K9" s="121"/>
      <c r="L9" s="121"/>
      <c r="M9" s="121"/>
      <c r="N9" s="121"/>
      <c r="O9" s="121"/>
      <c r="P9" s="122"/>
      <c r="Q9" s="116"/>
      <c r="R9" s="123"/>
    </row>
    <row r="10" spans="1:18" ht="15" customHeight="1" x14ac:dyDescent="0.25">
      <c r="A10" s="125"/>
      <c r="B10" s="123"/>
      <c r="C10" s="123"/>
      <c r="D10" s="123" t="s">
        <v>39</v>
      </c>
      <c r="E10" s="123"/>
      <c r="F10" s="123"/>
      <c r="G10" s="120"/>
      <c r="H10" s="121"/>
      <c r="I10" s="121"/>
      <c r="J10" s="121"/>
      <c r="K10" s="121"/>
      <c r="L10" s="121"/>
      <c r="M10" s="121"/>
      <c r="N10" s="121"/>
      <c r="O10" s="121"/>
      <c r="P10" s="122"/>
      <c r="Q10" s="116"/>
      <c r="R10" s="123"/>
    </row>
    <row r="11" spans="1:18" x14ac:dyDescent="0.25">
      <c r="A11" s="126"/>
      <c r="B11" s="123"/>
      <c r="C11" s="123"/>
      <c r="D11" s="123"/>
      <c r="E11" s="123"/>
      <c r="F11" s="123"/>
      <c r="G11" s="108"/>
      <c r="H11" s="109"/>
      <c r="I11" s="109"/>
      <c r="J11" s="109"/>
      <c r="K11" s="109"/>
      <c r="L11" s="109"/>
      <c r="M11" s="109"/>
      <c r="N11" s="109"/>
      <c r="O11" s="109"/>
      <c r="P11" s="110"/>
      <c r="Q11" s="101"/>
      <c r="R11" s="123"/>
    </row>
    <row r="12" spans="1:18" x14ac:dyDescent="0.25">
      <c r="A12" s="2">
        <v>0</v>
      </c>
      <c r="B12" s="3">
        <v>1</v>
      </c>
      <c r="C12" s="3">
        <v>2</v>
      </c>
      <c r="D12" s="102">
        <v>3</v>
      </c>
      <c r="E12" s="103"/>
      <c r="F12" s="104"/>
      <c r="G12" s="117">
        <v>4</v>
      </c>
      <c r="H12" s="118"/>
      <c r="I12" s="118"/>
      <c r="J12" s="118"/>
      <c r="K12" s="119"/>
      <c r="L12" s="3">
        <v>11</v>
      </c>
      <c r="M12" s="3">
        <v>12</v>
      </c>
      <c r="N12" s="3">
        <v>13</v>
      </c>
      <c r="O12" s="3">
        <v>14</v>
      </c>
      <c r="P12" s="3">
        <v>15</v>
      </c>
      <c r="Q12" s="3">
        <v>5</v>
      </c>
      <c r="R12" s="3">
        <v>6</v>
      </c>
    </row>
    <row r="13" spans="1:18" x14ac:dyDescent="0.25">
      <c r="A13" s="111"/>
      <c r="B13" s="113"/>
      <c r="C13" s="100"/>
      <c r="D13" s="105"/>
      <c r="E13" s="106"/>
      <c r="F13" s="107"/>
      <c r="G13" s="105"/>
      <c r="H13" s="106"/>
      <c r="I13" s="106"/>
      <c r="J13" s="106"/>
      <c r="K13" s="107"/>
      <c r="L13" s="3"/>
      <c r="M13" s="3"/>
      <c r="N13" s="3"/>
      <c r="O13" s="3"/>
      <c r="P13" s="3"/>
      <c r="Q13" s="100"/>
      <c r="R13" s="100"/>
    </row>
    <row r="14" spans="1:18" x14ac:dyDescent="0.25">
      <c r="A14" s="112"/>
      <c r="B14" s="114"/>
      <c r="C14" s="101"/>
      <c r="D14" s="108"/>
      <c r="E14" s="109"/>
      <c r="F14" s="110"/>
      <c r="G14" s="108"/>
      <c r="H14" s="109"/>
      <c r="I14" s="109"/>
      <c r="J14" s="109"/>
      <c r="K14" s="110"/>
      <c r="L14" s="3"/>
      <c r="M14" s="3"/>
      <c r="N14" s="3"/>
      <c r="O14" s="3"/>
      <c r="P14" s="3"/>
      <c r="Q14" s="101"/>
      <c r="R14" s="101"/>
    </row>
    <row r="20" spans="4:5" x14ac:dyDescent="0.25">
      <c r="E20" t="s">
        <v>37</v>
      </c>
    </row>
    <row r="21" spans="4:5" x14ac:dyDescent="0.25">
      <c r="D21" t="s">
        <v>38</v>
      </c>
    </row>
  </sheetData>
  <mergeCells count="17">
    <mergeCell ref="Q13:Q14"/>
    <mergeCell ref="R13:R14"/>
    <mergeCell ref="R7:R11"/>
    <mergeCell ref="D10:F11"/>
    <mergeCell ref="Q7:Q11"/>
    <mergeCell ref="G12:K12"/>
    <mergeCell ref="A7:A11"/>
    <mergeCell ref="B7:B11"/>
    <mergeCell ref="C7:C11"/>
    <mergeCell ref="D7:F9"/>
    <mergeCell ref="G7:P11"/>
    <mergeCell ref="A13:A14"/>
    <mergeCell ref="B13:B14"/>
    <mergeCell ref="C13:C14"/>
    <mergeCell ref="G13:K14"/>
    <mergeCell ref="D12:F12"/>
    <mergeCell ref="D13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Materiale, ob inventar</vt:lpstr>
      <vt:lpstr>Mijloace fixe</vt:lpstr>
      <vt:lpstr>Servicii</vt:lpstr>
      <vt:lpstr>Programul anual al achizitilor </vt:lpstr>
      <vt:lpstr>Anexa privind achizitiile dir.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2022-01-14T11:30:01Z</dcterms:modified>
</cp:coreProperties>
</file>